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/>
  <mc:AlternateContent xmlns:mc="http://schemas.openxmlformats.org/markup-compatibility/2006">
    <mc:Choice Requires="x15">
      <x15ac:absPath xmlns:x15ac="http://schemas.microsoft.com/office/spreadsheetml/2010/11/ac" url="/Users/antonmakuzev/Yandex.Disk.localized/Прайс-листы/"/>
    </mc:Choice>
  </mc:AlternateContent>
  <xr:revisionPtr revIDLastSave="0" documentId="13_ncr:1_{66AB0E43-767D-874C-B160-D4922EA4B02D}" xr6:coauthVersionLast="47" xr6:coauthVersionMax="47" xr10:uidLastSave="{00000000-0000-0000-0000-000000000000}"/>
  <bookViews>
    <workbookView xWindow="0" yWindow="500" windowWidth="28800" windowHeight="16120" xr2:uid="{00000000-000D-0000-FFFF-FFFF00000000}"/>
  </bookViews>
  <sheets>
    <sheet name="Пром. светильники" sheetId="1" r:id="rId1"/>
    <sheet name="Консольные светильники  " sheetId="2" r:id="rId2"/>
    <sheet name="Прожекторы" sheetId="3" r:id="rId3"/>
    <sheet name="Накладные светильники" sheetId="4" r:id="rId4"/>
    <sheet name="Линейные (торговые) светильники" sheetId="5" r:id="rId5"/>
    <sheet name="Адм.-офисные светильники " sheetId="6" r:id="rId6"/>
  </sheets>
  <externalReferences>
    <externalReference r:id="rId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1" l="1"/>
  <c r="F60" i="1"/>
  <c r="E60" i="1"/>
  <c r="E58" i="1"/>
  <c r="F58" i="1" s="1"/>
  <c r="E57" i="1"/>
  <c r="F57" i="1" s="1"/>
  <c r="E95" i="1"/>
  <c r="F95" i="1" s="1"/>
  <c r="E96" i="1"/>
  <c r="F96" i="1" s="1"/>
  <c r="E94" i="1"/>
  <c r="F94" i="1" s="1"/>
  <c r="E91" i="1"/>
  <c r="F91" i="1" s="1"/>
  <c r="E92" i="1"/>
  <c r="F92" i="1" s="1"/>
  <c r="E90" i="1"/>
  <c r="F90" i="1" s="1"/>
  <c r="D95" i="1"/>
  <c r="D96" i="1"/>
  <c r="D94" i="1"/>
  <c r="D91" i="1"/>
  <c r="D92" i="1"/>
  <c r="D90" i="1"/>
  <c r="E88" i="1"/>
  <c r="F88" i="1" s="1"/>
  <c r="E87" i="1"/>
  <c r="F87" i="1" s="1"/>
  <c r="E86" i="1"/>
  <c r="F86" i="1" s="1"/>
  <c r="D88" i="1"/>
  <c r="D87" i="1"/>
  <c r="D86" i="1"/>
  <c r="E7" i="4"/>
  <c r="E8" i="4"/>
  <c r="E9" i="4"/>
  <c r="F9" i="4" s="1"/>
  <c r="E6" i="4"/>
  <c r="F6" i="4" s="1"/>
  <c r="D28" i="2"/>
  <c r="D29" i="2"/>
  <c r="D30" i="2"/>
  <c r="D31" i="2"/>
  <c r="D32" i="2"/>
  <c r="D33" i="2"/>
  <c r="D34" i="2"/>
  <c r="D27" i="2"/>
  <c r="E28" i="2"/>
  <c r="F28" i="2" s="1"/>
  <c r="E29" i="2"/>
  <c r="F29" i="2" s="1"/>
  <c r="E30" i="2"/>
  <c r="E31" i="2"/>
  <c r="E32" i="2"/>
  <c r="E33" i="2"/>
  <c r="F33" i="2" s="1"/>
  <c r="E34" i="2"/>
  <c r="F34" i="2" s="1"/>
  <c r="E27" i="2"/>
  <c r="F27" i="2" s="1"/>
  <c r="F32" i="2"/>
  <c r="F31" i="2"/>
  <c r="F30" i="2"/>
  <c r="E128" i="6"/>
  <c r="F128" i="6" s="1"/>
  <c r="D128" i="6"/>
  <c r="E127" i="6"/>
  <c r="F127" i="6" s="1"/>
  <c r="D127" i="6"/>
  <c r="E126" i="6"/>
  <c r="F126" i="6" s="1"/>
  <c r="D126" i="6"/>
  <c r="F125" i="6"/>
  <c r="E125" i="6"/>
  <c r="D125" i="6"/>
  <c r="E123" i="6"/>
  <c r="F123" i="6" s="1"/>
  <c r="D123" i="6"/>
  <c r="E122" i="6"/>
  <c r="F122" i="6" s="1"/>
  <c r="D122" i="6"/>
  <c r="E121" i="6"/>
  <c r="F121" i="6" s="1"/>
  <c r="D121" i="6"/>
  <c r="E120" i="6"/>
  <c r="F120" i="6" s="1"/>
  <c r="D120" i="6"/>
  <c r="E119" i="6"/>
  <c r="F119" i="6" s="1"/>
  <c r="D119" i="6"/>
  <c r="E118" i="6"/>
  <c r="F118" i="6" s="1"/>
  <c r="D118" i="6"/>
  <c r="E117" i="6"/>
  <c r="F117" i="6" s="1"/>
  <c r="D117" i="6"/>
  <c r="E116" i="6"/>
  <c r="F116" i="6" s="1"/>
  <c r="D116" i="6"/>
  <c r="E113" i="6"/>
  <c r="F113" i="6" s="1"/>
  <c r="D113" i="6"/>
  <c r="E112" i="6"/>
  <c r="F112" i="6" s="1"/>
  <c r="D112" i="6"/>
  <c r="E110" i="6"/>
  <c r="F110" i="6" s="1"/>
  <c r="D110" i="6"/>
  <c r="E109" i="6"/>
  <c r="F109" i="6" s="1"/>
  <c r="D109" i="6"/>
  <c r="E108" i="6"/>
  <c r="F108" i="6" s="1"/>
  <c r="D108" i="6"/>
  <c r="E107" i="6"/>
  <c r="F107" i="6" s="1"/>
  <c r="D107" i="6"/>
  <c r="E104" i="6"/>
  <c r="F104" i="6" s="1"/>
  <c r="D104" i="6"/>
  <c r="F103" i="6"/>
  <c r="E103" i="6"/>
  <c r="D103" i="6"/>
  <c r="E101" i="6"/>
  <c r="F101" i="6" s="1"/>
  <c r="D101" i="6"/>
  <c r="F100" i="6"/>
  <c r="E100" i="6"/>
  <c r="D100" i="6"/>
  <c r="E99" i="6"/>
  <c r="F99" i="6" s="1"/>
  <c r="D99" i="6"/>
  <c r="E98" i="6"/>
  <c r="F98" i="6" s="1"/>
  <c r="D98" i="6"/>
  <c r="F94" i="6"/>
  <c r="F92" i="6"/>
  <c r="E92" i="6"/>
  <c r="D92" i="6"/>
  <c r="E91" i="6"/>
  <c r="F91" i="6" s="1"/>
  <c r="D91" i="6"/>
  <c r="E90" i="6"/>
  <c r="F90" i="6" s="1"/>
  <c r="D90" i="6"/>
  <c r="E89" i="6"/>
  <c r="F89" i="6" s="1"/>
  <c r="D89" i="6"/>
  <c r="E87" i="6"/>
  <c r="F87" i="6" s="1"/>
  <c r="D87" i="6"/>
  <c r="E86" i="6"/>
  <c r="F86" i="6" s="1"/>
  <c r="D86" i="6"/>
  <c r="E85" i="6"/>
  <c r="F85" i="6" s="1"/>
  <c r="D85" i="6"/>
  <c r="E84" i="6"/>
  <c r="F84" i="6" s="1"/>
  <c r="D84" i="6"/>
  <c r="E83" i="6"/>
  <c r="F83" i="6" s="1"/>
  <c r="D83" i="6"/>
  <c r="F82" i="6"/>
  <c r="E82" i="6"/>
  <c r="D82" i="6"/>
  <c r="F81" i="6"/>
  <c r="E81" i="6"/>
  <c r="D81" i="6"/>
  <c r="E80" i="6"/>
  <c r="F80" i="6" s="1"/>
  <c r="D80" i="6"/>
  <c r="F78" i="6"/>
  <c r="E78" i="6"/>
  <c r="D78" i="6"/>
  <c r="E77" i="6"/>
  <c r="F77" i="6" s="1"/>
  <c r="D77" i="6"/>
  <c r="E76" i="6"/>
  <c r="F76" i="6" s="1"/>
  <c r="D76" i="6"/>
  <c r="E75" i="6"/>
  <c r="F75" i="6" s="1"/>
  <c r="D75" i="6"/>
  <c r="E73" i="6"/>
  <c r="F73" i="6" s="1"/>
  <c r="D73" i="6"/>
  <c r="E72" i="6"/>
  <c r="F72" i="6" s="1"/>
  <c r="D72" i="6"/>
  <c r="E71" i="6"/>
  <c r="F71" i="6" s="1"/>
  <c r="D71" i="6"/>
  <c r="E70" i="6"/>
  <c r="F70" i="6" s="1"/>
  <c r="D70" i="6"/>
  <c r="E69" i="6"/>
  <c r="F69" i="6" s="1"/>
  <c r="D69" i="6"/>
  <c r="E68" i="6"/>
  <c r="F68" i="6" s="1"/>
  <c r="D68" i="6"/>
  <c r="E67" i="6"/>
  <c r="F67" i="6" s="1"/>
  <c r="D67" i="6"/>
  <c r="E66" i="6"/>
  <c r="F66" i="6" s="1"/>
  <c r="D66" i="6"/>
  <c r="E64" i="6"/>
  <c r="F64" i="6" s="1"/>
  <c r="D64" i="6"/>
  <c r="E63" i="6"/>
  <c r="F63" i="6" s="1"/>
  <c r="D63" i="6"/>
  <c r="F62" i="6"/>
  <c r="E62" i="6"/>
  <c r="D62" i="6"/>
  <c r="E61" i="6"/>
  <c r="F61" i="6" s="1"/>
  <c r="D61" i="6"/>
  <c r="E59" i="6"/>
  <c r="F59" i="6" s="1"/>
  <c r="D59" i="6"/>
  <c r="E58" i="6"/>
  <c r="F58" i="6" s="1"/>
  <c r="D58" i="6"/>
  <c r="E57" i="6"/>
  <c r="F57" i="6" s="1"/>
  <c r="D57" i="6"/>
  <c r="E56" i="6"/>
  <c r="F56" i="6" s="1"/>
  <c r="D56" i="6"/>
  <c r="E55" i="6"/>
  <c r="F55" i="6" s="1"/>
  <c r="D55" i="6"/>
  <c r="E54" i="6"/>
  <c r="F54" i="6" s="1"/>
  <c r="D54" i="6"/>
  <c r="F53" i="6"/>
  <c r="E53" i="6"/>
  <c r="D53" i="6"/>
  <c r="E52" i="6"/>
  <c r="F52" i="6" s="1"/>
  <c r="D52" i="6"/>
  <c r="E46" i="6"/>
  <c r="F46" i="6" s="1"/>
  <c r="D46" i="6"/>
  <c r="E45" i="6"/>
  <c r="F45" i="6" s="1"/>
  <c r="D45" i="6"/>
  <c r="E44" i="6"/>
  <c r="F44" i="6" s="1"/>
  <c r="D44" i="6"/>
  <c r="E43" i="6"/>
  <c r="F43" i="6" s="1"/>
  <c r="D43" i="6"/>
  <c r="E41" i="6"/>
  <c r="F41" i="6" s="1"/>
  <c r="D41" i="6"/>
  <c r="F40" i="6"/>
  <c r="E40" i="6"/>
  <c r="D40" i="6"/>
  <c r="E39" i="6"/>
  <c r="F39" i="6" s="1"/>
  <c r="D39" i="6"/>
  <c r="E38" i="6"/>
  <c r="F38" i="6" s="1"/>
  <c r="D38" i="6"/>
  <c r="F37" i="6"/>
  <c r="E37" i="6"/>
  <c r="D37" i="6"/>
  <c r="E36" i="6"/>
  <c r="F36" i="6" s="1"/>
  <c r="D36" i="6"/>
  <c r="E35" i="6"/>
  <c r="F35" i="6" s="1"/>
  <c r="D35" i="6"/>
  <c r="E34" i="6"/>
  <c r="F34" i="6" s="1"/>
  <c r="D34" i="6"/>
  <c r="F32" i="6"/>
  <c r="E32" i="6"/>
  <c r="D32" i="6"/>
  <c r="E31" i="6"/>
  <c r="F31" i="6" s="1"/>
  <c r="D31" i="6"/>
  <c r="F30" i="6"/>
  <c r="E30" i="6"/>
  <c r="D30" i="6"/>
  <c r="E29" i="6"/>
  <c r="F29" i="6" s="1"/>
  <c r="D29" i="6"/>
  <c r="E27" i="6"/>
  <c r="F27" i="6" s="1"/>
  <c r="D27" i="6"/>
  <c r="E26" i="6"/>
  <c r="F26" i="6" s="1"/>
  <c r="D26" i="6"/>
  <c r="E25" i="6"/>
  <c r="F25" i="6" s="1"/>
  <c r="D25" i="6"/>
  <c r="E24" i="6"/>
  <c r="F24" i="6" s="1"/>
  <c r="D24" i="6"/>
  <c r="E23" i="6"/>
  <c r="F23" i="6" s="1"/>
  <c r="D23" i="6"/>
  <c r="E22" i="6"/>
  <c r="F22" i="6" s="1"/>
  <c r="D22" i="6"/>
  <c r="E21" i="6"/>
  <c r="F21" i="6" s="1"/>
  <c r="D21" i="6"/>
  <c r="E20" i="6"/>
  <c r="F20" i="6" s="1"/>
  <c r="D20" i="6"/>
  <c r="E18" i="6"/>
  <c r="F18" i="6" s="1"/>
  <c r="D18" i="6"/>
  <c r="E17" i="6"/>
  <c r="F17" i="6" s="1"/>
  <c r="D17" i="6"/>
  <c r="E16" i="6"/>
  <c r="F16" i="6" s="1"/>
  <c r="D16" i="6"/>
  <c r="E15" i="6"/>
  <c r="F15" i="6" s="1"/>
  <c r="D15" i="6"/>
  <c r="F13" i="6"/>
  <c r="E13" i="6"/>
  <c r="D13" i="6"/>
  <c r="E12" i="6"/>
  <c r="F12" i="6" s="1"/>
  <c r="D12" i="6"/>
  <c r="F11" i="6"/>
  <c r="E11" i="6"/>
  <c r="D11" i="6"/>
  <c r="E10" i="6"/>
  <c r="F10" i="6" s="1"/>
  <c r="D10" i="6"/>
  <c r="E9" i="6"/>
  <c r="F9" i="6" s="1"/>
  <c r="D9" i="6"/>
  <c r="E8" i="6"/>
  <c r="F8" i="6" s="1"/>
  <c r="D8" i="6"/>
  <c r="E7" i="6"/>
  <c r="F7" i="6" s="1"/>
  <c r="D7" i="6"/>
  <c r="E6" i="6"/>
  <c r="F6" i="6" s="1"/>
  <c r="D6" i="6"/>
  <c r="A2" i="6"/>
  <c r="E76" i="5"/>
  <c r="F76" i="5" s="1"/>
  <c r="D76" i="5"/>
  <c r="E75" i="5"/>
  <c r="F75" i="5" s="1"/>
  <c r="D75" i="5"/>
  <c r="E74" i="5"/>
  <c r="F74" i="5" s="1"/>
  <c r="D74" i="5"/>
  <c r="E73" i="5"/>
  <c r="F73" i="5" s="1"/>
  <c r="D73" i="5"/>
  <c r="E71" i="5"/>
  <c r="F71" i="5" s="1"/>
  <c r="D71" i="5"/>
  <c r="E70" i="5"/>
  <c r="F70" i="5" s="1"/>
  <c r="D70" i="5"/>
  <c r="E69" i="5"/>
  <c r="F69" i="5" s="1"/>
  <c r="D69" i="5"/>
  <c r="E68" i="5"/>
  <c r="F68" i="5" s="1"/>
  <c r="D68" i="5"/>
  <c r="E66" i="5"/>
  <c r="F66" i="5" s="1"/>
  <c r="D66" i="5"/>
  <c r="E65" i="5"/>
  <c r="F65" i="5" s="1"/>
  <c r="D65" i="5"/>
  <c r="E64" i="5"/>
  <c r="F64" i="5" s="1"/>
  <c r="D64" i="5"/>
  <c r="F63" i="5"/>
  <c r="E63" i="5"/>
  <c r="D63" i="5"/>
  <c r="E61" i="5"/>
  <c r="F61" i="5" s="1"/>
  <c r="D61" i="5"/>
  <c r="E60" i="5"/>
  <c r="F60" i="5" s="1"/>
  <c r="D60" i="5"/>
  <c r="F59" i="5"/>
  <c r="E59" i="5"/>
  <c r="D59" i="5"/>
  <c r="E58" i="5"/>
  <c r="F58" i="5" s="1"/>
  <c r="D58" i="5"/>
  <c r="E55" i="5"/>
  <c r="F55" i="5" s="1"/>
  <c r="D55" i="5"/>
  <c r="E54" i="5"/>
  <c r="F54" i="5" s="1"/>
  <c r="D54" i="5"/>
  <c r="F53" i="5"/>
  <c r="E53" i="5"/>
  <c r="D53" i="5"/>
  <c r="E52" i="5"/>
  <c r="F52" i="5" s="1"/>
  <c r="D52" i="5"/>
  <c r="E51" i="5"/>
  <c r="F51" i="5" s="1"/>
  <c r="D51" i="5"/>
  <c r="F50" i="5"/>
  <c r="E50" i="5"/>
  <c r="D50" i="5"/>
  <c r="E49" i="5"/>
  <c r="F49" i="5" s="1"/>
  <c r="D49" i="5"/>
  <c r="E47" i="5"/>
  <c r="F47" i="5" s="1"/>
  <c r="D47" i="5"/>
  <c r="E46" i="5"/>
  <c r="F46" i="5" s="1"/>
  <c r="D46" i="5"/>
  <c r="E45" i="5"/>
  <c r="F45" i="5" s="1"/>
  <c r="D45" i="5"/>
  <c r="F44" i="5"/>
  <c r="E44" i="5"/>
  <c r="D44" i="5"/>
  <c r="E43" i="5"/>
  <c r="F43" i="5" s="1"/>
  <c r="D43" i="5"/>
  <c r="E42" i="5"/>
  <c r="F42" i="5" s="1"/>
  <c r="D42" i="5"/>
  <c r="F41" i="5"/>
  <c r="E41" i="5"/>
  <c r="D41" i="5"/>
  <c r="F36" i="5"/>
  <c r="E36" i="5"/>
  <c r="D36" i="5"/>
  <c r="E35" i="5"/>
  <c r="F35" i="5" s="1"/>
  <c r="D35" i="5"/>
  <c r="E34" i="5"/>
  <c r="F34" i="5" s="1"/>
  <c r="D34" i="5"/>
  <c r="E33" i="5"/>
  <c r="F33" i="5" s="1"/>
  <c r="D33" i="5"/>
  <c r="E32" i="5"/>
  <c r="F32" i="5" s="1"/>
  <c r="D32" i="5"/>
  <c r="E31" i="5"/>
  <c r="F31" i="5" s="1"/>
  <c r="D31" i="5"/>
  <c r="E30" i="5"/>
  <c r="F30" i="5" s="1"/>
  <c r="D30" i="5"/>
  <c r="E29" i="5"/>
  <c r="F29" i="5" s="1"/>
  <c r="D29" i="5"/>
  <c r="E28" i="5"/>
  <c r="F28" i="5" s="1"/>
  <c r="D28" i="5"/>
  <c r="E27" i="5"/>
  <c r="F27" i="5" s="1"/>
  <c r="D27" i="5"/>
  <c r="E26" i="5"/>
  <c r="F26" i="5" s="1"/>
  <c r="D26" i="5"/>
  <c r="E25" i="5"/>
  <c r="F25" i="5" s="1"/>
  <c r="D25" i="5"/>
  <c r="E24" i="5"/>
  <c r="F24" i="5" s="1"/>
  <c r="D24" i="5"/>
  <c r="F23" i="5"/>
  <c r="E23" i="5"/>
  <c r="D23" i="5"/>
  <c r="E21" i="5"/>
  <c r="F21" i="5" s="1"/>
  <c r="D21" i="5"/>
  <c r="E20" i="5"/>
  <c r="F20" i="5" s="1"/>
  <c r="D20" i="5"/>
  <c r="E19" i="5"/>
  <c r="F19" i="5" s="1"/>
  <c r="D19" i="5"/>
  <c r="E18" i="5"/>
  <c r="F18" i="5" s="1"/>
  <c r="D18" i="5"/>
  <c r="E17" i="5"/>
  <c r="F17" i="5" s="1"/>
  <c r="D17" i="5"/>
  <c r="F16" i="5"/>
  <c r="E16" i="5"/>
  <c r="D16" i="5"/>
  <c r="E15" i="5"/>
  <c r="F15" i="5" s="1"/>
  <c r="D15" i="5"/>
  <c r="E14" i="5"/>
  <c r="F14" i="5" s="1"/>
  <c r="D14" i="5"/>
  <c r="E13" i="5"/>
  <c r="F13" i="5" s="1"/>
  <c r="D13" i="5"/>
  <c r="E12" i="5"/>
  <c r="F12" i="5" s="1"/>
  <c r="D12" i="5"/>
  <c r="E11" i="5"/>
  <c r="F11" i="5" s="1"/>
  <c r="D11" i="5"/>
  <c r="E10" i="5"/>
  <c r="F10" i="5" s="1"/>
  <c r="D10" i="5"/>
  <c r="E9" i="5"/>
  <c r="F9" i="5" s="1"/>
  <c r="D9" i="5"/>
  <c r="E8" i="5"/>
  <c r="F8" i="5" s="1"/>
  <c r="D8" i="5"/>
  <c r="A2" i="5"/>
  <c r="E16" i="4"/>
  <c r="F16" i="4" s="1"/>
  <c r="E15" i="4"/>
  <c r="F15" i="4" s="1"/>
  <c r="E14" i="4"/>
  <c r="F14" i="4" s="1"/>
  <c r="E13" i="4"/>
  <c r="F13" i="4" s="1"/>
  <c r="E12" i="4"/>
  <c r="F12" i="4" s="1"/>
  <c r="F11" i="4"/>
  <c r="E11" i="4"/>
  <c r="F8" i="4"/>
  <c r="F7" i="4"/>
  <c r="A2" i="4"/>
  <c r="E85" i="3"/>
  <c r="F85" i="3" s="1"/>
  <c r="E84" i="3"/>
  <c r="F84" i="3" s="1"/>
  <c r="E83" i="3"/>
  <c r="F83" i="3" s="1"/>
  <c r="E82" i="3"/>
  <c r="F82" i="3" s="1"/>
  <c r="E81" i="3"/>
  <c r="F81" i="3" s="1"/>
  <c r="E80" i="3"/>
  <c r="F80" i="3" s="1"/>
  <c r="E78" i="3"/>
  <c r="F78" i="3" s="1"/>
  <c r="E77" i="3"/>
  <c r="F77" i="3" s="1"/>
  <c r="E76" i="3"/>
  <c r="F76" i="3" s="1"/>
  <c r="E75" i="3"/>
  <c r="F75" i="3" s="1"/>
  <c r="E74" i="3"/>
  <c r="F74" i="3" s="1"/>
  <c r="E73" i="3"/>
  <c r="F73" i="3" s="1"/>
  <c r="E71" i="3"/>
  <c r="F71" i="3" s="1"/>
  <c r="E70" i="3"/>
  <c r="F70" i="3" s="1"/>
  <c r="E69" i="3"/>
  <c r="F69" i="3" s="1"/>
  <c r="E68" i="3"/>
  <c r="F68" i="3" s="1"/>
  <c r="E67" i="3"/>
  <c r="F67" i="3" s="1"/>
  <c r="E64" i="3"/>
  <c r="F64" i="3" s="1"/>
  <c r="D64" i="3"/>
  <c r="E63" i="3"/>
  <c r="F63" i="3" s="1"/>
  <c r="D63" i="3"/>
  <c r="E62" i="3"/>
  <c r="F62" i="3" s="1"/>
  <c r="D62" i="3"/>
  <c r="E61" i="3"/>
  <c r="F61" i="3" s="1"/>
  <c r="D61" i="3"/>
  <c r="E60" i="3"/>
  <c r="F60" i="3" s="1"/>
  <c r="D60" i="3"/>
  <c r="E59" i="3"/>
  <c r="F59" i="3" s="1"/>
  <c r="D59" i="3"/>
  <c r="E58" i="3"/>
  <c r="F58" i="3" s="1"/>
  <c r="D58" i="3"/>
  <c r="E57" i="3"/>
  <c r="F57" i="3" s="1"/>
  <c r="D57" i="3"/>
  <c r="E56" i="3"/>
  <c r="F56" i="3" s="1"/>
  <c r="D56" i="3"/>
  <c r="E55" i="3"/>
  <c r="F55" i="3" s="1"/>
  <c r="D55" i="3"/>
  <c r="E54" i="3"/>
  <c r="F54" i="3" s="1"/>
  <c r="D54" i="3"/>
  <c r="E53" i="3"/>
  <c r="F53" i="3" s="1"/>
  <c r="D53" i="3"/>
  <c r="E52" i="3"/>
  <c r="F52" i="3" s="1"/>
  <c r="D52" i="3"/>
  <c r="E51" i="3"/>
  <c r="F51" i="3" s="1"/>
  <c r="D51" i="3"/>
  <c r="E50" i="3"/>
  <c r="F50" i="3" s="1"/>
  <c r="D50" i="3"/>
  <c r="F49" i="3"/>
  <c r="E49" i="3"/>
  <c r="D49" i="3"/>
  <c r="E48" i="3"/>
  <c r="F48" i="3" s="1"/>
  <c r="D48" i="3"/>
  <c r="E45" i="3"/>
  <c r="F45" i="3" s="1"/>
  <c r="D45" i="3"/>
  <c r="E44" i="3"/>
  <c r="F44" i="3" s="1"/>
  <c r="D44" i="3"/>
  <c r="E43" i="3"/>
  <c r="F43" i="3" s="1"/>
  <c r="D43" i="3"/>
  <c r="E42" i="3"/>
  <c r="F42" i="3" s="1"/>
  <c r="D42" i="3"/>
  <c r="E41" i="3"/>
  <c r="F41" i="3" s="1"/>
  <c r="D41" i="3"/>
  <c r="E34" i="3"/>
  <c r="F34" i="3" s="1"/>
  <c r="E33" i="3"/>
  <c r="F33" i="3" s="1"/>
  <c r="E27" i="3"/>
  <c r="F27" i="3" s="1"/>
  <c r="E26" i="3"/>
  <c r="F26" i="3" s="1"/>
  <c r="E24" i="3"/>
  <c r="F24" i="3" s="1"/>
  <c r="D24" i="3"/>
  <c r="E23" i="3"/>
  <c r="F23" i="3" s="1"/>
  <c r="D23" i="3"/>
  <c r="E22" i="3"/>
  <c r="F22" i="3" s="1"/>
  <c r="D22" i="3"/>
  <c r="E21" i="3"/>
  <c r="F21" i="3" s="1"/>
  <c r="D21" i="3"/>
  <c r="E20" i="3"/>
  <c r="F20" i="3" s="1"/>
  <c r="D20" i="3"/>
  <c r="E19" i="3"/>
  <c r="F19" i="3" s="1"/>
  <c r="D19" i="3"/>
  <c r="E18" i="3"/>
  <c r="F18" i="3" s="1"/>
  <c r="D18" i="3"/>
  <c r="E17" i="3"/>
  <c r="F17" i="3" s="1"/>
  <c r="D17" i="3"/>
  <c r="E16" i="3"/>
  <c r="F16" i="3" s="1"/>
  <c r="D16" i="3"/>
  <c r="E15" i="3"/>
  <c r="F15" i="3" s="1"/>
  <c r="D15" i="3"/>
  <c r="E14" i="3"/>
  <c r="F14" i="3" s="1"/>
  <c r="D14" i="3"/>
  <c r="E13" i="3"/>
  <c r="F13" i="3" s="1"/>
  <c r="D13" i="3"/>
  <c r="E11" i="3"/>
  <c r="F11" i="3" s="1"/>
  <c r="D11" i="3"/>
  <c r="F10" i="3"/>
  <c r="E10" i="3"/>
  <c r="D10" i="3"/>
  <c r="E9" i="3"/>
  <c r="F9" i="3" s="1"/>
  <c r="D9" i="3"/>
  <c r="E8" i="3"/>
  <c r="F8" i="3" s="1"/>
  <c r="D8" i="3"/>
  <c r="E7" i="3"/>
  <c r="F7" i="3" s="1"/>
  <c r="D7" i="3"/>
  <c r="A2" i="3"/>
  <c r="E69" i="2"/>
  <c r="F69" i="2" s="1"/>
  <c r="E68" i="2"/>
  <c r="F68" i="2" s="1"/>
  <c r="E67" i="2"/>
  <c r="F67" i="2" s="1"/>
  <c r="E66" i="2"/>
  <c r="F66" i="2" s="1"/>
  <c r="E65" i="2"/>
  <c r="F65" i="2" s="1"/>
  <c r="E64" i="2"/>
  <c r="F64" i="2" s="1"/>
  <c r="E62" i="2"/>
  <c r="F62" i="2" s="1"/>
  <c r="E61" i="2"/>
  <c r="F61" i="2" s="1"/>
  <c r="E60" i="2"/>
  <c r="F60" i="2" s="1"/>
  <c r="E59" i="2"/>
  <c r="F59" i="2" s="1"/>
  <c r="E58" i="2"/>
  <c r="F58" i="2" s="1"/>
  <c r="E57" i="2"/>
  <c r="F57" i="2" s="1"/>
  <c r="E55" i="2"/>
  <c r="F55" i="2" s="1"/>
  <c r="E54" i="2"/>
  <c r="F54" i="2" s="1"/>
  <c r="E53" i="2"/>
  <c r="F53" i="2" s="1"/>
  <c r="E52" i="2"/>
  <c r="F52" i="2" s="1"/>
  <c r="E51" i="2"/>
  <c r="F51" i="2" s="1"/>
  <c r="E50" i="2"/>
  <c r="F50" i="2" s="1"/>
  <c r="E48" i="2"/>
  <c r="F48" i="2" s="1"/>
  <c r="E47" i="2"/>
  <c r="F47" i="2" s="1"/>
  <c r="E46" i="2"/>
  <c r="F46" i="2" s="1"/>
  <c r="E24" i="2"/>
  <c r="F24" i="2" s="1"/>
  <c r="D24" i="2"/>
  <c r="E23" i="2"/>
  <c r="F23" i="2" s="1"/>
  <c r="D23" i="2"/>
  <c r="E22" i="2"/>
  <c r="F22" i="2" s="1"/>
  <c r="D22" i="2"/>
  <c r="E21" i="2"/>
  <c r="F21" i="2" s="1"/>
  <c r="D21" i="2"/>
  <c r="E20" i="2"/>
  <c r="F20" i="2" s="1"/>
  <c r="D20" i="2"/>
  <c r="E19" i="2"/>
  <c r="F19" i="2" s="1"/>
  <c r="D19" i="2"/>
  <c r="E18" i="2"/>
  <c r="F18" i="2" s="1"/>
  <c r="D18" i="2"/>
  <c r="E17" i="2"/>
  <c r="F17" i="2" s="1"/>
  <c r="D17" i="2"/>
  <c r="E16" i="2"/>
  <c r="F16" i="2" s="1"/>
  <c r="D16" i="2"/>
  <c r="E15" i="2"/>
  <c r="F15" i="2" s="1"/>
  <c r="D15" i="2"/>
  <c r="E14" i="2"/>
  <c r="F14" i="2" s="1"/>
  <c r="D14" i="2"/>
  <c r="E13" i="2"/>
  <c r="F13" i="2" s="1"/>
  <c r="D13" i="2"/>
  <c r="E11" i="2"/>
  <c r="F11" i="2" s="1"/>
  <c r="D11" i="2"/>
  <c r="E10" i="2"/>
  <c r="F10" i="2" s="1"/>
  <c r="D10" i="2"/>
  <c r="E9" i="2"/>
  <c r="F9" i="2" s="1"/>
  <c r="D9" i="2"/>
  <c r="E8" i="2"/>
  <c r="F8" i="2" s="1"/>
  <c r="D8" i="2"/>
  <c r="E7" i="2"/>
  <c r="F7" i="2" s="1"/>
  <c r="D7" i="2"/>
  <c r="A2" i="2"/>
  <c r="E122" i="1"/>
  <c r="F122" i="1" s="1"/>
  <c r="E121" i="1"/>
  <c r="F121" i="1" s="1"/>
  <c r="E120" i="1"/>
  <c r="F120" i="1" s="1"/>
  <c r="E119" i="1"/>
  <c r="F119" i="1" s="1"/>
  <c r="E118" i="1"/>
  <c r="F118" i="1" s="1"/>
  <c r="E116" i="1"/>
  <c r="F116" i="1" s="1"/>
  <c r="E115" i="1"/>
  <c r="F115" i="1" s="1"/>
  <c r="E114" i="1"/>
  <c r="F114" i="1" s="1"/>
  <c r="E113" i="1"/>
  <c r="F113" i="1" s="1"/>
  <c r="E112" i="1"/>
  <c r="F112" i="1" s="1"/>
  <c r="E110" i="1"/>
  <c r="F110" i="1" s="1"/>
  <c r="E109" i="1"/>
  <c r="F109" i="1" s="1"/>
  <c r="E108" i="1"/>
  <c r="F108" i="1" s="1"/>
  <c r="E107" i="1"/>
  <c r="F107" i="1" s="1"/>
  <c r="E106" i="1"/>
  <c r="F106" i="1" s="1"/>
  <c r="E105" i="1"/>
  <c r="F105" i="1" s="1"/>
  <c r="E103" i="1"/>
  <c r="F103" i="1" s="1"/>
  <c r="E102" i="1"/>
  <c r="F102" i="1" s="1"/>
  <c r="E101" i="1"/>
  <c r="F101" i="1" s="1"/>
  <c r="E100" i="1"/>
  <c r="F100" i="1" s="1"/>
  <c r="E99" i="1"/>
  <c r="F99" i="1" s="1"/>
  <c r="E98" i="1"/>
  <c r="F98" i="1" s="1"/>
  <c r="E84" i="1"/>
  <c r="F84" i="1" s="1"/>
  <c r="D84" i="1"/>
  <c r="E83" i="1"/>
  <c r="F83" i="1" s="1"/>
  <c r="D83" i="1"/>
  <c r="E82" i="1"/>
  <c r="F82" i="1" s="1"/>
  <c r="D82" i="1"/>
  <c r="F78" i="1"/>
  <c r="F77" i="1"/>
  <c r="F76" i="1"/>
  <c r="E72" i="1"/>
  <c r="F72" i="1" s="1"/>
  <c r="D72" i="1"/>
  <c r="E71" i="1"/>
  <c r="F71" i="1" s="1"/>
  <c r="D71" i="1"/>
  <c r="E70" i="1"/>
  <c r="F70" i="1" s="1"/>
  <c r="D70" i="1"/>
  <c r="E69" i="1"/>
  <c r="F69" i="1" s="1"/>
  <c r="D69" i="1"/>
  <c r="E67" i="1"/>
  <c r="F67" i="1" s="1"/>
  <c r="D67" i="1"/>
  <c r="E66" i="1"/>
  <c r="F66" i="1" s="1"/>
  <c r="D66" i="1"/>
  <c r="E65" i="1"/>
  <c r="F65" i="1" s="1"/>
  <c r="D65" i="1"/>
  <c r="E64" i="1"/>
  <c r="F64" i="1" s="1"/>
  <c r="D64" i="1"/>
  <c r="E55" i="1"/>
  <c r="E54" i="1"/>
  <c r="F54" i="1" s="1"/>
  <c r="E52" i="1"/>
  <c r="F52" i="1" s="1"/>
  <c r="E51" i="1"/>
  <c r="F51" i="1" s="1"/>
  <c r="E48" i="1"/>
  <c r="F48" i="1" s="1"/>
  <c r="D48" i="1"/>
  <c r="E47" i="1"/>
  <c r="F47" i="1" s="1"/>
  <c r="D47" i="1"/>
  <c r="E46" i="1"/>
  <c r="F46" i="1" s="1"/>
  <c r="D46" i="1"/>
  <c r="E45" i="1"/>
  <c r="F45" i="1" s="1"/>
  <c r="D45" i="1"/>
  <c r="E44" i="1"/>
  <c r="F44" i="1" s="1"/>
  <c r="D44" i="1"/>
  <c r="E43" i="1"/>
  <c r="F43" i="1" s="1"/>
  <c r="D43" i="1"/>
  <c r="E42" i="1"/>
  <c r="F42" i="1" s="1"/>
  <c r="D42" i="1"/>
  <c r="E41" i="1"/>
  <c r="F41" i="1" s="1"/>
  <c r="D41" i="1"/>
  <c r="E40" i="1"/>
  <c r="F40" i="1" s="1"/>
  <c r="D40" i="1"/>
  <c r="E39" i="1"/>
  <c r="F39" i="1" s="1"/>
  <c r="D39" i="1"/>
  <c r="E38" i="1"/>
  <c r="F38" i="1" s="1"/>
  <c r="D38" i="1"/>
  <c r="E37" i="1"/>
  <c r="F37" i="1" s="1"/>
  <c r="D37" i="1"/>
  <c r="E36" i="1"/>
  <c r="F36" i="1" s="1"/>
  <c r="D36" i="1"/>
  <c r="E35" i="1"/>
  <c r="F35" i="1" s="1"/>
  <c r="D35" i="1"/>
  <c r="E34" i="1"/>
  <c r="F34" i="1" s="1"/>
  <c r="D34" i="1"/>
  <c r="E33" i="1"/>
  <c r="F33" i="1" s="1"/>
  <c r="D33" i="1"/>
  <c r="E32" i="1"/>
  <c r="D32" i="1"/>
  <c r="E31" i="1"/>
  <c r="F32" i="1" s="1"/>
  <c r="D31" i="1"/>
  <c r="E29" i="1"/>
  <c r="F29" i="1" s="1"/>
  <c r="D29" i="1"/>
  <c r="E28" i="1"/>
  <c r="F28" i="1" s="1"/>
  <c r="D28" i="1"/>
  <c r="E27" i="1"/>
  <c r="F27" i="1" s="1"/>
  <c r="D27" i="1"/>
  <c r="E26" i="1"/>
  <c r="F26" i="1" s="1"/>
  <c r="D26" i="1"/>
  <c r="E25" i="1"/>
  <c r="F25" i="1" s="1"/>
  <c r="D25" i="1"/>
  <c r="E24" i="1"/>
  <c r="F24" i="1" s="1"/>
  <c r="D24" i="1"/>
  <c r="E21" i="1"/>
  <c r="F21" i="1" s="1"/>
  <c r="D21" i="1"/>
  <c r="E20" i="1"/>
  <c r="F20" i="1" s="1"/>
  <c r="D20" i="1"/>
  <c r="E19" i="1"/>
  <c r="F19" i="1" s="1"/>
  <c r="D19" i="1"/>
  <c r="E18" i="1"/>
  <c r="F18" i="1" s="1"/>
  <c r="D18" i="1"/>
  <c r="E17" i="1"/>
  <c r="F17" i="1" s="1"/>
  <c r="D17" i="1"/>
  <c r="E16" i="1"/>
  <c r="F16" i="1" s="1"/>
  <c r="D16" i="1"/>
  <c r="E15" i="1"/>
  <c r="F15" i="1" s="1"/>
  <c r="D15" i="1"/>
  <c r="E14" i="1"/>
  <c r="F14" i="1" s="1"/>
  <c r="D14" i="1"/>
  <c r="E13" i="1"/>
  <c r="F13" i="1" s="1"/>
  <c r="D13" i="1"/>
  <c r="E11" i="1"/>
  <c r="F11" i="1" s="1"/>
  <c r="D11" i="1"/>
  <c r="E10" i="1"/>
  <c r="F10" i="1" s="1"/>
  <c r="D10" i="1"/>
  <c r="E9" i="1"/>
  <c r="F9" i="1" s="1"/>
  <c r="D9" i="1"/>
  <c r="E8" i="1"/>
  <c r="F8" i="1" s="1"/>
  <c r="D8" i="1"/>
  <c r="E7" i="1"/>
  <c r="F7" i="1" s="1"/>
  <c r="D7" i="1"/>
  <c r="A2" i="1"/>
  <c r="F31" i="1" l="1"/>
</calcChain>
</file>

<file path=xl/sharedStrings.xml><?xml version="1.0" encoding="utf-8"?>
<sst xmlns="http://schemas.openxmlformats.org/spreadsheetml/2006/main" count="554" uniqueCount="365">
  <si>
    <t xml:space="preserve">Промышленные светильники </t>
  </si>
  <si>
    <t>ФОТО</t>
  </si>
  <si>
    <t>Наименование</t>
  </si>
  <si>
    <t>Световой поток, после стекла (Lum)</t>
  </si>
  <si>
    <t>Цена, с НДС</t>
  </si>
  <si>
    <t>Цена c вашей скидкой</t>
  </si>
  <si>
    <t>СВЕТОДИОДНЫЕ СВЕТИЛЬНИКИ</t>
  </si>
  <si>
    <t>LED светильники LENTUM</t>
  </si>
  <si>
    <t>Серия ECO гарантия 3 года (источник питания - Philips)</t>
  </si>
  <si>
    <t>LENTUM LED 30 - 300 IP67 ECO</t>
  </si>
  <si>
    <t>LENTUM LED 50 - 400 IP67 ECO</t>
  </si>
  <si>
    <t>LENTUM LED 80 - 600 IP65 ECO</t>
  </si>
  <si>
    <t>LENTUM LED 100 - 800 IP67 ECO</t>
  </si>
  <si>
    <t>LENTUM LED 160 - 600 IP67 ECO</t>
  </si>
  <si>
    <t>Серия PRO гарантия 5 лет (источник питания - MOONS')</t>
  </si>
  <si>
    <t xml:space="preserve">LENTUM LED 50 - 400 IP67 PRO </t>
  </si>
  <si>
    <t>LENTUM LED 80 - 600 IP67 PRO 0-10V</t>
  </si>
  <si>
    <t xml:space="preserve">LENTUM LED 80 - 600 IP67 PRO </t>
  </si>
  <si>
    <t>LENTUM LED 100 - 800 IP67 PRO 0-10V</t>
  </si>
  <si>
    <t xml:space="preserve">LENTUM LED 100 - 800 IP67 PRO </t>
  </si>
  <si>
    <t>LENTUM LED 160 - 600 IP67 PRO 0-10V</t>
  </si>
  <si>
    <t>LENTUM LED 200 - 800 IP67 PRO 0-10V</t>
  </si>
  <si>
    <t>LENTUM LED 220 - 800 IP67 PRO 0-10V</t>
  </si>
  <si>
    <t>LENTUM LED 300 - 800 IP67 PRO 0-10V</t>
  </si>
  <si>
    <t>LED светильники OPTIMUS</t>
  </si>
  <si>
    <t>STN - OPTIMUS LED 60 - 400 IP65 ECO</t>
  </si>
  <si>
    <t>STN - OPTIMUS LED 80 - 600 IP65 ECO</t>
  </si>
  <si>
    <t>STN - OPTIMUS LED 90 - 600 IP65 ECO</t>
  </si>
  <si>
    <t>STN - OPTIMUS LED 120 - 400 IP65 ECO</t>
  </si>
  <si>
    <t>STN - OPTIMUS LED 160 - 600 IP65 ECO</t>
  </si>
  <si>
    <t>STN - OPTIMUS LED 280 - 600 IP65 ECO</t>
  </si>
  <si>
    <t>Серия PRO гарантия 5 лет (источник питания MOONS')</t>
  </si>
  <si>
    <t>STN - OPTIMUS LED 75 - 500 IP67 PRO 0-10V</t>
  </si>
  <si>
    <t>STN - OPTIMUS LED 75 - 500 IP67 PRO</t>
  </si>
  <si>
    <t>STN - OPTIMUS LED 80 - 500 IP67 PRO 0-10V</t>
  </si>
  <si>
    <t>STN - OPTIMUS LED 80 - 500 IP67 PRO</t>
  </si>
  <si>
    <t>STN - OPTIMUS LED 90 - 600 IP67 PRO 0-10V</t>
  </si>
  <si>
    <t>STN - OPTIMUS LED 90 - 600 IP67 PRO</t>
  </si>
  <si>
    <t>STN - OPTIMUS LED 150 - 500 IP67 PRO 0-10V</t>
  </si>
  <si>
    <t>STN - OPTIMUS LED 180 - 600 IP67 PRO 0-10V</t>
  </si>
  <si>
    <t>STN - OPTIMUS LED 250 - 400 IP67 PRO 0-10V</t>
  </si>
  <si>
    <t>STN - OPTIMUS LED 280 - 600 IP67 PRO 0-10V</t>
  </si>
  <si>
    <t>STN - OPTIMUS LED 300 - 500 IP67 PRO 0-10V</t>
  </si>
  <si>
    <t>STN - OPTIMUS LED 360 - 600 IP67 PRO 0-10V</t>
  </si>
  <si>
    <t>STN - OPTIMUS LED 500 - 400 IP67 PRO 0-10V</t>
  </si>
  <si>
    <t>STN - OPTIMUS LED 560 - 600 IP67 PRO 0-10V</t>
  </si>
  <si>
    <t>STN - OPTIMUS LED 600 - 500 IP67 PRO 0-10V</t>
  </si>
  <si>
    <t>STN - OPTIMUS LED 720 - 600 IP67 PRO 0-10V</t>
  </si>
  <si>
    <t>STN - OPTIMUS LED 1000 - 400 IP67 PRO 0-10V</t>
  </si>
  <si>
    <t>STN - OPTIMUS LED 1120 - 600 IP67 PRO 0-10V</t>
  </si>
  <si>
    <t>LED светильники DIL</t>
  </si>
  <si>
    <t>DIL LED 60-100W - IP65 PRO 0-10V</t>
  </si>
  <si>
    <t>11100-18500</t>
  </si>
  <si>
    <t>DIL LED 105-130 - IP67 PRO 0-10V</t>
  </si>
  <si>
    <t>19425-24050</t>
  </si>
  <si>
    <t>Серия PRO ЛИНЗА гарантия 5 лет (источник питания - MOONS')</t>
  </si>
  <si>
    <t>DIL LED 60-100W - IP67 PRO 0-10V</t>
  </si>
  <si>
    <t>10500-17500</t>
  </si>
  <si>
    <t>18375-22750</t>
  </si>
  <si>
    <t>LED светильники FORTIS</t>
  </si>
  <si>
    <t>Серия ECO гарантия 3 года</t>
  </si>
  <si>
    <t>STN - FORTIS LED 30 OR ECO</t>
  </si>
  <si>
    <t>STN - FORTIS LED 30 PR ECO</t>
  </si>
  <si>
    <t>STN - FORTIS LED 40 OR ECO</t>
  </si>
  <si>
    <t>STN - FORTIS LED 40 PR ECO</t>
  </si>
  <si>
    <t>Серия PRO гарантия 5 лет</t>
  </si>
  <si>
    <t>STN - FORTIS LED 55 OR PRO</t>
  </si>
  <si>
    <t>STN - FORTIS LED 55 PR PRO</t>
  </si>
  <si>
    <t xml:space="preserve">STN - FORTIS LED 55 OR PRO RA90 </t>
  </si>
  <si>
    <t>STN - FORTIS LED 55 PR PRO RA90</t>
  </si>
  <si>
    <t>*Возможны модификации с блоком аварийного питания.</t>
  </si>
  <si>
    <t>**PR - прозрачный / OR - опаловый рассеиватель</t>
  </si>
  <si>
    <t>Защитная решетка 1300*205*70</t>
  </si>
  <si>
    <t>ИНДУКЦИОННЫЕ СВЕТИЛЬНИКИ</t>
  </si>
  <si>
    <t>Индукционные светильники DIL 03 LED (светодиодная замена индукции)</t>
  </si>
  <si>
    <t>DIL LED 80W - IP67 PRO 0-10V</t>
  </si>
  <si>
    <t>DIL LED 100W - IP67 PRO 0-10V</t>
  </si>
  <si>
    <t>DIL LED 120W - IP67 PRO 0-10V</t>
  </si>
  <si>
    <t>Индукционные светильники DIL 03 (гарантия 5 лет)</t>
  </si>
  <si>
    <t>STN - DIL 03 100W</t>
  </si>
  <si>
    <t>STN - DIL 03 120W</t>
  </si>
  <si>
    <t>STN - DIL 03 150W</t>
  </si>
  <si>
    <t>STN - DIL 03 200W</t>
  </si>
  <si>
    <t>STN - DIL 03 250W</t>
  </si>
  <si>
    <t>STN - DIL 03 300W</t>
  </si>
  <si>
    <t>Индукционные светильники DIL 04 (гарантия 5 лет)</t>
  </si>
  <si>
    <t>STN - DIL 04 100W</t>
  </si>
  <si>
    <t>STN - DIL 04 120W</t>
  </si>
  <si>
    <t>STN - DIL 04 150W</t>
  </si>
  <si>
    <t>STN - DIL 04 200W</t>
  </si>
  <si>
    <t>STN - DIL 04 250W</t>
  </si>
  <si>
    <t>STN - DIL 05 300W</t>
  </si>
  <si>
    <t>Индукционные светильники DIL 05 (гарантия 5 лет)</t>
  </si>
  <si>
    <t>STN - DIL 05 100W</t>
  </si>
  <si>
    <t>STN - DIL 05 120W</t>
  </si>
  <si>
    <t>STN - DIL 05 150W</t>
  </si>
  <si>
    <t>STN - DIL 05 200W</t>
  </si>
  <si>
    <t>STN - DIL 05 250W</t>
  </si>
  <si>
    <t>Индукционные светильники DIL 06 (гарантия 5 лет)</t>
  </si>
  <si>
    <t>STN - DIL 06 100W</t>
  </si>
  <si>
    <t>STN - DIL 06 120W</t>
  </si>
  <si>
    <t>STN - DIL 06 150W</t>
  </si>
  <si>
    <t>STN - DIL 06 200W</t>
  </si>
  <si>
    <t>STN - DIL 06 250W</t>
  </si>
  <si>
    <t>Консольные (парковые) светильники</t>
  </si>
  <si>
    <t>Скидку
запросите
у вашего
менеджера</t>
  </si>
  <si>
    <t xml:space="preserve">LED светильники TENIUS </t>
  </si>
  <si>
    <t>Серия ECO гарантия 3 года (источник питания - Philips, Helvar)</t>
  </si>
  <si>
    <t>TENUIS LED 30 - 300 IP67 ECO</t>
  </si>
  <si>
    <t>TENUIS LED 50 - 400 IP67 ECO</t>
  </si>
  <si>
    <t>TENUIS LED 80 - 600 IP65 ECO</t>
  </si>
  <si>
    <t>TENUIS LED 100 - 800 IP67 ECO</t>
  </si>
  <si>
    <t>TENUIS LED 160 - 600 IP67 ECO</t>
  </si>
  <si>
    <t>TENUIS LED 50 - 400 IP67 PRO 0-10V</t>
  </si>
  <si>
    <t>TENUIS LED 80 - 600 IP67 PRO 0-10V</t>
  </si>
  <si>
    <t xml:space="preserve">TENUIS LED 80 - 600 IP67 PRO </t>
  </si>
  <si>
    <t>TENUIS LED 100 - 800 IP67 PRO 0-10V</t>
  </si>
  <si>
    <t>TENUIS LED 100 - 800 IP67 PRO</t>
  </si>
  <si>
    <t>TENUIS LED 120 - 800 IP67 PRO 0-10V</t>
  </si>
  <si>
    <t>TENUIS LED 160 - 600 IP67 PRO 0-10V</t>
  </si>
  <si>
    <t>TENUIS LED 200 - 800 IP67 PRO 0-10V</t>
  </si>
  <si>
    <t>TENUIS LED 240 - 800 IP67 PRO 0-10V</t>
  </si>
  <si>
    <t>TENUIS LED 300 - 800 IP67 PRO 0-10V</t>
  </si>
  <si>
    <t>LED светильники VIKUN</t>
  </si>
  <si>
    <t>STN - VIKUN LED 75 - 500 IP67 PRO 0-10V</t>
  </si>
  <si>
    <t>STN - VIKUN LED 80 - 600 IP67 PRO 0-10V</t>
  </si>
  <si>
    <t>STN - VIKUN LED 80 - 600 IP67 PRO</t>
  </si>
  <si>
    <t>STN - VIKUN LED 90 - 600 IP67 PRO 0-10V</t>
  </si>
  <si>
    <t>STN - VIKUN LED 90 - 600 IP67 PRO</t>
  </si>
  <si>
    <t>STN - VIKUN LED 150 - 500 IP67 PRO 0-10V</t>
  </si>
  <si>
    <t>STN - VIKUN LED 180 - 600 IP67 PRO 0-10V</t>
  </si>
  <si>
    <t>STN - VIKUN LED 280 - 600 IP67 PRO 0-10V</t>
  </si>
  <si>
    <t>Индукционные светильники SE 01 (гарантия 5 лет)</t>
  </si>
  <si>
    <t>STN - SE 01 100W</t>
  </si>
  <si>
    <t>STN - SE 01 120W</t>
  </si>
  <si>
    <t>STN - SE 01 150W</t>
  </si>
  <si>
    <t>Индукционные светильники SE 05 (гарантия 5 лет)</t>
  </si>
  <si>
    <t>STN - SE 05 100W</t>
  </si>
  <si>
    <t>STN - SE 05 120W</t>
  </si>
  <si>
    <t>STN - SE 05 150W</t>
  </si>
  <si>
    <t>STN - SE 05 200W</t>
  </si>
  <si>
    <t>STN - SE 05 250W</t>
  </si>
  <si>
    <t>STN - SE 05 300W</t>
  </si>
  <si>
    <t>Индукционные светильники SE 07 (гарантия 5 лет)</t>
  </si>
  <si>
    <t>STN - SE 07 100W</t>
  </si>
  <si>
    <t>STN - SE 07 120W</t>
  </si>
  <si>
    <t>STN - SE 07 150W</t>
  </si>
  <si>
    <t>STN - SE 07 200W</t>
  </si>
  <si>
    <t>STN - SE 07 250W</t>
  </si>
  <si>
    <t>STN - SE 07 300W</t>
  </si>
  <si>
    <t>Индукционные светильники PR 01 (гарантия 5 лет)</t>
  </si>
  <si>
    <t>STN - PR 04 40W</t>
  </si>
  <si>
    <t>STN - PR 04 60W</t>
  </si>
  <si>
    <t>STN - PR 04 80W</t>
  </si>
  <si>
    <t>STN - PR 04 100W</t>
  </si>
  <si>
    <t>STN - PR 04 120W</t>
  </si>
  <si>
    <t>STN - PR 04 150W</t>
  </si>
  <si>
    <t>Прожекторы</t>
  </si>
  <si>
    <t>LED светильники LYRA</t>
  </si>
  <si>
    <t>LYRA 30 - 300 IP67 ECO</t>
  </si>
  <si>
    <t>LYRA 50 - 400 IP67 ECO</t>
  </si>
  <si>
    <t>LYRA 80 - 600 IP67 ECO</t>
  </si>
  <si>
    <t>LYRA 100 - 800 IP67 ECO</t>
  </si>
  <si>
    <t>LYRA 160 - 600 IP67 ECO</t>
  </si>
  <si>
    <t>LYRA 50 - 400 IP67 PRO 0-10V</t>
  </si>
  <si>
    <t>LYRA 80 - 600 IP67 PRO 0-10V</t>
  </si>
  <si>
    <t xml:space="preserve">LYRA 80 - 600 IP67 PRO </t>
  </si>
  <si>
    <t>LYRA 100 - 800 IP67 PRO 0-10V</t>
  </si>
  <si>
    <t>LYRA 100 - 800 IP67 PRO</t>
  </si>
  <si>
    <t>LYRA 120 - 800 IP67 PRO 0-10V</t>
  </si>
  <si>
    <t>LYRA 160 - 600 IP67 PRO 0-10V</t>
  </si>
  <si>
    <t>LYRA 200 - 800 IP67 PRO 0-10V</t>
  </si>
  <si>
    <t>LYRA 240 - 800 IP67 PRO 0-10V</t>
  </si>
  <si>
    <t>LYRA 300 - 800 IP67 PRO 0-10V</t>
  </si>
  <si>
    <t>LED светильники LYRA ROUND</t>
  </si>
  <si>
    <t>LYRA LED round 60-100W - IP65 PRO</t>
  </si>
  <si>
    <t>9900-16500</t>
  </si>
  <si>
    <t>LYRA LED round 105-130W - IP65 PRO</t>
  </si>
  <si>
    <t>17300-21450</t>
  </si>
  <si>
    <t>LED светильники LYRA LITE</t>
  </si>
  <si>
    <t>LYRA LED lite 60-100W - IP65 PRO</t>
  </si>
  <si>
    <t>LYRA LED lite 105-130W - IP65 PRO</t>
  </si>
  <si>
    <t>LED светильники IMPLETE</t>
  </si>
  <si>
    <t>STN - IMPLETE LED 60 - 400 IP67 ECO</t>
  </si>
  <si>
    <t>STN - IMPLETE LED 80 - 600 IP67 ECO</t>
  </si>
  <si>
    <t>STN - IMPLETE LED 90 - 600 IP67 ECO</t>
  </si>
  <si>
    <t>STN - IMPLETE LED 120 - 400 IP67 ECO</t>
  </si>
  <si>
    <t>STN - IMPLETE LED 160 - 600 IP67 ECO</t>
  </si>
  <si>
    <t>STN - IMPLETE LED 75 - 500 IP67 PRO 0-10V</t>
  </si>
  <si>
    <t>STN - IMPLETE LED 80 - 500 IP67 PRO 0-10V</t>
  </si>
  <si>
    <t>STN - IMPLETE LED 80 - 500 IP67 PRO</t>
  </si>
  <si>
    <t>STN - IMPLETE LED 90 - 600 IP67 PRO 0-10V</t>
  </si>
  <si>
    <t>STN - IMPLETE LED 90 - 600 IP67 PRO</t>
  </si>
  <si>
    <t>STN - IMPLETE LED 150 - 500 IP67 PRO 0-10V</t>
  </si>
  <si>
    <t>STN - IMPLETE LED 180 - 600 IP67 PRO 0-10V</t>
  </si>
  <si>
    <t>STN - IMPLETE LED 250 - 400 IP67 PRO 0-10V</t>
  </si>
  <si>
    <t>STN - IMPLETE LED 280 - 600 IP67 PRO 0-10V</t>
  </si>
  <si>
    <t>STN - IMPLETE LED 300 - 500 IP67 PRO 0-10V</t>
  </si>
  <si>
    <t>STN - IMPLETE LED 360 - 600 IP67 PRO 0-10V</t>
  </si>
  <si>
    <t>STN - IMPLETE LED 500 - 400 IP67 PRO 0-10V</t>
  </si>
  <si>
    <t>STN - IMPLETE LED 560 - 600 IP67 PRO 0-10V</t>
  </si>
  <si>
    <t>STN - IMPLETE LED 600 - 500 IP67 PRO 0-10V</t>
  </si>
  <si>
    <t>STN - IMPLETE LED 720 - 600 IP67 PRO 0-10V</t>
  </si>
  <si>
    <t>STN - IMPLETE LED 1000 - 400 IP67 PRO 0-10V</t>
  </si>
  <si>
    <t>STN - IMPLETE LED 1120 - 600 IP67 PRO 0-10V</t>
  </si>
  <si>
    <t>Индукционные светильники SR 01 (гарантия 5 лет)</t>
  </si>
  <si>
    <t>STN - SR 01 100W</t>
  </si>
  <si>
    <t>STN - SR 01 120W</t>
  </si>
  <si>
    <t>STN - SR 01 150W</t>
  </si>
  <si>
    <t>STN - SR 01 200W</t>
  </si>
  <si>
    <t>STN - SR 01 250W</t>
  </si>
  <si>
    <t>Индукционные светильники SR 04 (гарантия 5 лет)</t>
  </si>
  <si>
    <t>STN - SR 04 100W</t>
  </si>
  <si>
    <t>STN - SR 04 120W</t>
  </si>
  <si>
    <t>STN - SR 04 150W</t>
  </si>
  <si>
    <t>STN - SR 04 200W</t>
  </si>
  <si>
    <t>STN - SR 04 250W</t>
  </si>
  <si>
    <t>STN - SR 04 300W</t>
  </si>
  <si>
    <t>Индукционные светильники SR 05 (гарантия 5 лет)</t>
  </si>
  <si>
    <t>Накладные светильники</t>
  </si>
  <si>
    <t>Индукционные светильники GR 03 (гарантия 5 лет)</t>
  </si>
  <si>
    <t>STN - GR 03 150W</t>
  </si>
  <si>
    <t>STN - GR 03 200W</t>
  </si>
  <si>
    <t>STN - GR 03 250W</t>
  </si>
  <si>
    <t>STN - GR 03 300W</t>
  </si>
  <si>
    <t>Индукционные светильники GR 04 (гарантия 5 лет)</t>
  </si>
  <si>
    <t>STN - GR 04 40W - А</t>
  </si>
  <si>
    <t>STN - GR 04 60W - А</t>
  </si>
  <si>
    <t>STN - GR 04 80W - А</t>
  </si>
  <si>
    <t>STN - GR 04 100W - А</t>
  </si>
  <si>
    <t>STN - GR 04 120W - B</t>
  </si>
  <si>
    <t>STN - GR 04 150W - B</t>
  </si>
  <si>
    <t>RETAIL (торговые) светильники</t>
  </si>
  <si>
    <t>Под заказ</t>
  </si>
  <si>
    <t>LED светильники ALTUS</t>
  </si>
  <si>
    <t>Серия PRO гарантия 5 лет (источник питания Philips, Helvar)</t>
  </si>
  <si>
    <t>Стекло PR / OR</t>
  </si>
  <si>
    <t>STN - ALTUS LED 30 - 1000 IP65 PRO</t>
  </si>
  <si>
    <t>STN - ALTUS LED 30 - 1000 IP40 PRO</t>
  </si>
  <si>
    <t>STN - ALTUS LED 35 - 1000 IP65 PRO</t>
  </si>
  <si>
    <t>STN - ALTUS LED 35 - 1000 IP40 PRO</t>
  </si>
  <si>
    <t>STN - ALTUS LED 40 - 1500 IP65 PRO</t>
  </si>
  <si>
    <t>STN - ALTUS LED 40 - 1500 IP40 PRO</t>
  </si>
  <si>
    <t>STN - ALTUS LED 50 - 1500 IP66 PRO</t>
  </si>
  <si>
    <t>STN - ALTUS LED 55 - 2000 IP65 PRO</t>
  </si>
  <si>
    <t>STN - ALTUS LED 55 - 2000 IP40 PRO</t>
  </si>
  <si>
    <t>STN - ALTUS LED 70 - 2000 IP65 PRO</t>
  </si>
  <si>
    <t>STN - ALTUS LED 70 - 2000 IP40 PRO</t>
  </si>
  <si>
    <t>STN - ALTUS LED 80 - 3000 IP65 PRO</t>
  </si>
  <si>
    <t>STN - ALTUS LED 80 - 3000 IP40 PRO</t>
  </si>
  <si>
    <t>Серия PRO - RA90 гарантия 5 лет (источник питания Philips, Helvar)</t>
  </si>
  <si>
    <t>STN - ALTUS LED 30 - 1000 IP65 PRO RA90</t>
  </si>
  <si>
    <t>STN - ALTUS LED 30 - 1000 IP40 PRO RA90</t>
  </si>
  <si>
    <t>STN - ALTUS LED 35 - 1000 IP65 PRO RA90</t>
  </si>
  <si>
    <t>STN - ALTUS LED 35 - 1000 IP40 PRO RA90</t>
  </si>
  <si>
    <t>STN - ALTUS LED 40 - 1500 IP65 PRO RA90</t>
  </si>
  <si>
    <t>STN - ALTUS LED 40 - 1500 IP40 PRO RA90</t>
  </si>
  <si>
    <t>STN - ALTUS LED 50 - 1500 IP65 PRO RA90</t>
  </si>
  <si>
    <t>STN - ALTUS LED 50 - 1500 IP40 PRO RA90</t>
  </si>
  <si>
    <t>STN - ALTUS LED 55 - 2000 IP65 PRO RA90</t>
  </si>
  <si>
    <t>STN - ALTUS LED 55 - 2000 IP40 PRO RA90</t>
  </si>
  <si>
    <t>STN - ALTUS LED 70 - 2000 IP65 PRO RA90</t>
  </si>
  <si>
    <t>STN - ALTUS LED 70 - 2000 IP40 PRO RA90</t>
  </si>
  <si>
    <t>STN - ALTUS LED 80 - 3000 IP65 PRO RA90</t>
  </si>
  <si>
    <t>STN - ALTUS LED 80 - 3000 IP40 PRO RA90</t>
  </si>
  <si>
    <t>LED светильники ALTUS - универсальная линза LINDA</t>
  </si>
  <si>
    <t>STN - ALTUS LED 30 - 1000 IP54\40 PRO LINDA</t>
  </si>
  <si>
    <t>STN - ALTUS LED 35 - 1000 IP54\40 PRO LINDA</t>
  </si>
  <si>
    <t>STN - ALTUS LED 40 - 1500 IP54\40 PRO LINDA</t>
  </si>
  <si>
    <t>STN - ALTUS LED 50 - 1500 IP54\40 PRO LINDA</t>
  </si>
  <si>
    <t>STN - ALTUS LED 55 - 2000 IP54\40 PRO LINDA</t>
  </si>
  <si>
    <t>STN - ALTUS LED 70 - 2000 IP54\40 PRO LINDA</t>
  </si>
  <si>
    <t>STN - ALTUS LED 80 - 3000 IP54\40 PRO LINDA</t>
  </si>
  <si>
    <t>Серия PRO - RA90 LINDA гарантия 5 лет (источник питания Philips, Helvar)</t>
  </si>
  <si>
    <t>STN - ALTUS LED 30 - 1000 IP65 PRO RA90 LINDA</t>
  </si>
  <si>
    <t>STN - ALTUS LED 35 - 1000 IP65 PRO RA90 LINDA</t>
  </si>
  <si>
    <t>STN - ALTUS LED 40 - 1500 IP65 PRO RA90 LINDA</t>
  </si>
  <si>
    <t>STN - ALTUS LED 50 - 1500 IP66 PRO RA90 LINDA</t>
  </si>
  <si>
    <t>STN - ALTUS LED 55 - 2000 IP65 PRO RA90 LINDA</t>
  </si>
  <si>
    <t>STN - ALTUS LED 70 - 2000 IP65 PRO RA90 LINDA</t>
  </si>
  <si>
    <t>STN - ALTUS LED 80 - 3000 IP65 PRO RA90 LINDA</t>
  </si>
  <si>
    <t>LED светильники MOTUS</t>
  </si>
  <si>
    <t xml:space="preserve">STN - MOTUS LED 40 - 3 IP54/40 PRO </t>
  </si>
  <si>
    <t xml:space="preserve">STN - MOTUS LED 50 - 3 IP54/40 PRO </t>
  </si>
  <si>
    <t xml:space="preserve">STN - MOTUS LED 55 - 4 IP54/40 PRO </t>
  </si>
  <si>
    <t xml:space="preserve">STN - MOTUS LED 70 - 4 IP54/40 PRO </t>
  </si>
  <si>
    <t xml:space="preserve">STN - MOTUS LED 40 - 3 IP54/40 PRO RA90 </t>
  </si>
  <si>
    <t xml:space="preserve">STN - MOTUS LED 50 - 3 IP54/40 PRO RA90 </t>
  </si>
  <si>
    <t xml:space="preserve">STN - MOTUS LED 55 - 4 IP54/40 PRO RA90 </t>
  </si>
  <si>
    <t xml:space="preserve">STN - MOTUS LED 70 - 4 IP54/40 PRO RA90 </t>
  </si>
  <si>
    <t>Серия PRO -  LINDA гарантия 5 лет (источник питания Philips, Helvar)</t>
  </si>
  <si>
    <t>Административно-офисные
светильники</t>
  </si>
  <si>
    <t>LED светильники LUCERNA</t>
  </si>
  <si>
    <t>STN - LUCERNA LED 30 ECO (ПРИЗМА)</t>
  </si>
  <si>
    <t>STN - LUCERNA LED 30 ECO (ОПАЛ)</t>
  </si>
  <si>
    <t>STN - LUCERNA LED 45 ECO (ПРИЗМА)</t>
  </si>
  <si>
    <t>STN - LUCERNA LED 45 ECO (ОПАЛ)</t>
  </si>
  <si>
    <t>STN - LUCERNA LED 55 PRO  (ПРИЗМА)</t>
  </si>
  <si>
    <t>STN - LUCERNA LED 55 PRO (ОПАЛ)</t>
  </si>
  <si>
    <t>STN - LUCERNA LED 60 PRO (ПРИЗМА)</t>
  </si>
  <si>
    <t>STN - LUCERNA LED 60 PRO (ОПАЛ)</t>
  </si>
  <si>
    <t>RA 90 IP20/40</t>
  </si>
  <si>
    <t>STN - LUCERNA LED 55 PRO  RA90  (ПРИЗМА)</t>
  </si>
  <si>
    <t>STN - LUCERNA LED 55 PRO  RA90 (ОПАЛ)</t>
  </si>
  <si>
    <t>STN - LUCERNA LED 60 PRO  RA90 (ПРИЗМА)</t>
  </si>
  <si>
    <t>STN - LUCERNA LED 60 PRO  RA90 (ОПАЛ)</t>
  </si>
  <si>
    <t>IP54</t>
  </si>
  <si>
    <t>RA 90 IP54</t>
  </si>
  <si>
    <t>STN - LUCERNA LED 55 PRO RA90 (ПРИЗМА)</t>
  </si>
  <si>
    <t>STN - LUCERNA LED 55 PRO RA90 (ОПАЛ)</t>
  </si>
  <si>
    <t>STN - LUCERNA LED 60 PRO RA90 (ПРИЗМА)</t>
  </si>
  <si>
    <t>STN - LUCERNA LED 60 PRO RA90 (ОПАЛ)</t>
  </si>
  <si>
    <t>IP65</t>
  </si>
  <si>
    <t>RA 90 IP65</t>
  </si>
  <si>
    <t>Защитная решетка 600*600*70</t>
  </si>
  <si>
    <t>STN - SIMPLEX LED 30 ECO (ОПАЛ)</t>
  </si>
  <si>
    <t>STN - SIMPLEX LED 45 ECO (ПРИЗМА)</t>
  </si>
  <si>
    <t>STN - SIMPLEX LED 45 ECO (ОПАЛ)</t>
  </si>
  <si>
    <t>STN - SIMPLEX LED 55 PRO  (ПРИЗМА)</t>
  </si>
  <si>
    <t>STN - SIMPLEX LED 55 PRO (ОПАЛ)</t>
  </si>
  <si>
    <t>STN - SIMPLEX LED 60 PRO (ПРИЗМА)</t>
  </si>
  <si>
    <t>STN - SIMPLEX LED 60 PRO (ОПАЛ)</t>
  </si>
  <si>
    <t>STN - SIMPLEX LED 55 PRO  RA90  (ПРИЗМА)</t>
  </si>
  <si>
    <t>STN - SIMPLEX LED 55 PRO  RA90 (ОПАЛ)</t>
  </si>
  <si>
    <t>STN - SIMPLEX LED 60 PRO  RA90 (ПРИЗМА)</t>
  </si>
  <si>
    <t>STN - SIMPLEX LED 60 PRO  RA90 (ОПАЛ)</t>
  </si>
  <si>
    <t>STN - SIMPLEX LED 30 ECO (ПРИЗМА)</t>
  </si>
  <si>
    <t>Защитная решетка 1300*350*70</t>
  </si>
  <si>
    <t>LED светильники SIMPLEX SCHOOL 01</t>
  </si>
  <si>
    <t>IP40</t>
  </si>
  <si>
    <t>STN - SIMPLEX SCHOOL 01 LED 45 ECO (ПРИЗМА)</t>
  </si>
  <si>
    <t>STN - SIMPLEX SCHOOL 01 LED 45 ECO (ОПАЛ)</t>
  </si>
  <si>
    <t>STN - SIMPLEX SCHOOL 01 LED 55 PRO  (ПРИЗМА)</t>
  </si>
  <si>
    <t>STN - SIMPLEX SCHOOL 01 LED 55 PRO (ОПАЛ)</t>
  </si>
  <si>
    <t>IP40 CRI 92</t>
  </si>
  <si>
    <t>STN - SIMPLEX SCHOOL 01 LED 40 PRO 90  (ПРИЗМА)</t>
  </si>
  <si>
    <t>STN - SIMPLEX SCHOOL 01 LED 40 PRO 90 (ОПАЛ)</t>
  </si>
  <si>
    <t>LED светильники SIMPLEX SCHOOL 02</t>
  </si>
  <si>
    <t>STN - SIMPLEX SCHOOL 02 LED 45 ECO (ПРИЗМА)</t>
  </si>
  <si>
    <t>STN - SIMPLEX SCHOOL 02 LED 45 ECO (ОПАЛ)</t>
  </si>
  <si>
    <t>STN - SIMPLEX SCHOOL 02 LED 55 PRO  (ПРИЗМА)</t>
  </si>
  <si>
    <t>STN - SIMPLEX SCHOOL 02 LED 55 PRO (ОПАЛ)</t>
  </si>
  <si>
    <t>STN - SIMPLEX SCHOOL 02 LED 40 PRO 90  (ПРИЗМА)</t>
  </si>
  <si>
    <t>STN - SIMPLEX SCHOOL 02 LED 40 PRO 90 (ОПАЛ)</t>
  </si>
  <si>
    <t>LED светильники SIMPLEX LINE</t>
  </si>
  <si>
    <t>STN - SIMPLEX LINE LED 30 ECO (ПРИЗМА)</t>
  </si>
  <si>
    <t>STN - SIMPLEX LINE LED 30 ECO (ОПАЛ)</t>
  </si>
  <si>
    <t>STN - SIMPLEX LINE LED 45 ECO (ПРИЗМА)</t>
  </si>
  <si>
    <t>STN - SIMPLEX LINE LED 45 ECO (ОПАЛ)</t>
  </si>
  <si>
    <t>STN - SIMPLEX LINE LED 55 PRO  (ПРИЗМА)</t>
  </si>
  <si>
    <t>STN - SIMPLEX LINE LED 55 PRO (ОПАЛ)</t>
  </si>
  <si>
    <t>STN - SIMPLEX LINE LED 60 PRO (ПРИЗМА)</t>
  </si>
  <si>
    <t>STN - SIMPLEX LINE LED 60 PRO (ОПАЛ)</t>
  </si>
  <si>
    <t>STN - SIMPLEX LINE LED 55 PRO 90  (ПРИЗМА)</t>
  </si>
  <si>
    <t>STN - SIMPLEX LINE LED 55 PRO 90 (ОПАЛ)</t>
  </si>
  <si>
    <t>STN - SIMPLEX LINE LED 60 PRO 90 (ПРИЗМА)</t>
  </si>
  <si>
    <t>STN - SIMPLEX LINE LED 60 PRO 90 (ОПАЛ)</t>
  </si>
  <si>
    <t>STN - ALTUS LED 50 - 1500 IP40 PRO</t>
  </si>
  <si>
    <t>LED светильники SIMPLEX</t>
  </si>
  <si>
    <t>STN -  SIMPLEX LED 30 ECO (ПРИЗМА)</t>
  </si>
  <si>
    <r>
      <t xml:space="preserve">Серия PRO </t>
    </r>
    <r>
      <rPr>
        <sz val="12"/>
        <rFont val="Calibri"/>
        <family val="2"/>
        <scheme val="minor"/>
      </rPr>
      <t>ЛИНЗА без аппаратки</t>
    </r>
    <r>
      <rPr>
        <b/>
        <sz val="12"/>
        <rFont val="Calibri"/>
        <family val="2"/>
        <scheme val="minor"/>
      </rPr>
      <t xml:space="preserve"> гарантия 5 лет</t>
    </r>
  </si>
  <si>
    <r>
      <t xml:space="preserve">Серия PRO </t>
    </r>
    <r>
      <rPr>
        <sz val="12"/>
        <rFont val="Calibri"/>
        <family val="2"/>
        <scheme val="minor"/>
      </rPr>
      <t xml:space="preserve">ЛИНЗА </t>
    </r>
    <r>
      <rPr>
        <b/>
        <sz val="12"/>
        <rFont val="Calibri"/>
        <family val="2"/>
        <scheme val="minor"/>
      </rPr>
      <t xml:space="preserve"> гарантия 5 лет</t>
    </r>
  </si>
  <si>
    <r>
      <t>Серия PRO без аппаратки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 xml:space="preserve"> гарантия 5 лет</t>
    </r>
  </si>
  <si>
    <t xml:space="preserve">Серия PRO без аппаратки гарантия 5 лет </t>
  </si>
  <si>
    <t>Серия PRO ЛИНЗА без аппаратки гарантия 5 лет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</si>
</sst>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₽&quot;"/>
    <numFmt numFmtId="165" formatCode="0.0"/>
  </numFmts>
  <fonts count="25">
    <font>
      <sz val="11"/>
      <color theme="1"/>
      <name val="Calibri"/>
      <scheme val="minor"/>
    </font>
    <font>
      <sz val="11"/>
      <color theme="1"/>
      <name val="Futo"/>
    </font>
    <font>
      <sz val="22"/>
      <color theme="1"/>
      <name val="Futo"/>
    </font>
    <font>
      <b/>
      <sz val="12"/>
      <color theme="1"/>
      <name val="Futo"/>
    </font>
    <font>
      <b/>
      <sz val="12"/>
      <name val="Futo"/>
    </font>
    <font>
      <sz val="28"/>
      <color theme="1"/>
      <name val="Futo"/>
    </font>
    <font>
      <b/>
      <sz val="22"/>
      <color indexed="2"/>
      <name val="Futo"/>
    </font>
    <font>
      <sz val="18"/>
      <color theme="0"/>
      <name val="Futo"/>
    </font>
    <font>
      <sz val="10"/>
      <name val="Futo"/>
    </font>
    <font>
      <sz val="11"/>
      <name val="Futo"/>
    </font>
    <font>
      <sz val="10"/>
      <name val="☞Futo Sans Medium"/>
    </font>
    <font>
      <b/>
      <sz val="11"/>
      <name val="Futo"/>
    </font>
    <font>
      <sz val="9"/>
      <color theme="1"/>
      <name val="Futo"/>
    </font>
    <font>
      <sz val="16"/>
      <name val="Futo"/>
    </font>
    <font>
      <sz val="10"/>
      <name val="Inherit"/>
    </font>
    <font>
      <sz val="10"/>
      <color theme="1"/>
      <name val="Futo"/>
    </font>
    <font>
      <b/>
      <sz val="10"/>
      <color theme="1"/>
      <name val="Inherit"/>
    </font>
    <font>
      <b/>
      <sz val="10"/>
      <color theme="1"/>
      <name val="Futo"/>
    </font>
    <font>
      <sz val="11"/>
      <color theme="1"/>
      <name val="Futo"/>
      <charset val="204"/>
    </font>
    <font>
      <b/>
      <sz val="12"/>
      <color theme="1"/>
      <name val="Futo"/>
      <charset val="204"/>
    </font>
    <font>
      <sz val="10"/>
      <color theme="1"/>
      <name val="Futo"/>
      <charset val="204"/>
    </font>
    <font>
      <sz val="10"/>
      <color theme="1"/>
      <name val="☞Futo Sans Medium"/>
      <charset val="204"/>
    </font>
    <font>
      <sz val="11"/>
      <color theme="1"/>
      <name val="☞Futo Sans Medium"/>
      <charset val="204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BD822"/>
        <bgColor rgb="FFFBD82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indexed="65"/>
      </patternFill>
    </fill>
    <fill>
      <patternFill patternType="solid">
        <fgColor rgb="FF00B0F0"/>
        <bgColor rgb="FF00B0F0"/>
      </patternFill>
    </fill>
    <fill>
      <patternFill patternType="solid">
        <fgColor rgb="FF5DD5FF"/>
        <bgColor rgb="FF5DD5FF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198">
    <xf numFmtId="0" fontId="0" fillId="0" borderId="0" xfId="0"/>
    <xf numFmtId="0" fontId="1" fillId="0" borderId="0" xfId="0" applyFont="1"/>
    <xf numFmtId="0" fontId="4" fillId="2" borderId="2" xfId="0" applyFont="1" applyFill="1" applyBorder="1" applyAlignment="1">
      <alignment horizontal="center" vertical="center" wrapText="1"/>
    </xf>
    <xf numFmtId="9" fontId="6" fillId="3" borderId="2" xfId="0" applyNumberFormat="1" applyFont="1" applyFill="1" applyBorder="1" applyAlignment="1">
      <alignment horizontal="center" vertical="center"/>
    </xf>
    <xf numFmtId="0" fontId="1" fillId="5" borderId="0" xfId="0" applyFont="1" applyFill="1"/>
    <xf numFmtId="0" fontId="8" fillId="5" borderId="7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vertical="center"/>
    </xf>
    <xf numFmtId="164" fontId="8" fillId="5" borderId="7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vertical="center"/>
    </xf>
    <xf numFmtId="0" fontId="8" fillId="5" borderId="10" xfId="0" applyFont="1" applyFill="1" applyBorder="1" applyAlignment="1">
      <alignment vertical="center"/>
    </xf>
    <xf numFmtId="164" fontId="9" fillId="5" borderId="7" xfId="0" applyNumberFormat="1" applyFont="1" applyFill="1" applyBorder="1" applyAlignment="1">
      <alignment horizontal="center" vertical="center"/>
    </xf>
    <xf numFmtId="0" fontId="8" fillId="5" borderId="3" xfId="0" applyFont="1" applyFill="1" applyBorder="1" applyAlignment="1">
      <alignment vertical="center"/>
    </xf>
    <xf numFmtId="0" fontId="8" fillId="5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vertical="center"/>
    </xf>
    <xf numFmtId="1" fontId="8" fillId="5" borderId="2" xfId="0" applyNumberFormat="1" applyFont="1" applyFill="1" applyBorder="1" applyAlignment="1">
      <alignment horizontal="center" vertical="center"/>
    </xf>
    <xf numFmtId="164" fontId="1" fillId="5" borderId="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vertical="center"/>
    </xf>
    <xf numFmtId="0" fontId="9" fillId="7" borderId="2" xfId="0" applyFont="1" applyFill="1" applyBorder="1" applyAlignment="1">
      <alignment vertical="center"/>
    </xf>
    <xf numFmtId="0" fontId="9" fillId="7" borderId="8" xfId="0" applyFont="1" applyFill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1" fontId="0" fillId="0" borderId="2" xfId="0" applyNumberFormat="1" applyBorder="1" applyAlignment="1">
      <alignment horizontal="center" vertical="center" wrapText="1"/>
    </xf>
    <xf numFmtId="164" fontId="8" fillId="5" borderId="2" xfId="0" applyNumberFormat="1" applyFont="1" applyFill="1" applyBorder="1" applyAlignment="1">
      <alignment horizontal="center" vertical="center"/>
    </xf>
    <xf numFmtId="164" fontId="8" fillId="5" borderId="0" xfId="0" applyNumberFormat="1" applyFont="1" applyFill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9" fillId="5" borderId="7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left" vertical="center"/>
    </xf>
    <xf numFmtId="164" fontId="9" fillId="0" borderId="7" xfId="0" applyNumberFormat="1" applyFont="1" applyBorder="1" applyAlignment="1">
      <alignment horizontal="center" vertical="center"/>
    </xf>
    <xf numFmtId="0" fontId="9" fillId="5" borderId="3" xfId="0" applyFont="1" applyFill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164" fontId="9" fillId="0" borderId="2" xfId="0" applyNumberFormat="1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10" fillId="5" borderId="2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164" fontId="10" fillId="5" borderId="8" xfId="0" applyNumberFormat="1" applyFont="1" applyFill="1" applyBorder="1" applyAlignment="1">
      <alignment horizontal="center" vertical="center"/>
    </xf>
    <xf numFmtId="164" fontId="10" fillId="5" borderId="2" xfId="0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164" fontId="8" fillId="0" borderId="2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left" vertical="center"/>
    </xf>
    <xf numFmtId="0" fontId="14" fillId="0" borderId="7" xfId="0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1" fontId="16" fillId="8" borderId="7" xfId="0" applyNumberFormat="1" applyFont="1" applyFill="1" applyBorder="1" applyAlignment="1">
      <alignment horizontal="left" vertical="center" wrapText="1"/>
    </xf>
    <xf numFmtId="1" fontId="16" fillId="8" borderId="2" xfId="0" applyNumberFormat="1" applyFont="1" applyFill="1" applyBorder="1" applyAlignment="1">
      <alignment horizontal="left" vertical="center" wrapText="1"/>
    </xf>
    <xf numFmtId="0" fontId="7" fillId="0" borderId="0" xfId="0" applyFont="1"/>
    <xf numFmtId="0" fontId="7" fillId="5" borderId="0" xfId="0" applyFont="1" applyFill="1"/>
    <xf numFmtId="0" fontId="15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1" fontId="8" fillId="5" borderId="10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1" fontId="17" fillId="8" borderId="2" xfId="0" applyNumberFormat="1" applyFont="1" applyFill="1" applyBorder="1" applyAlignment="1">
      <alignment horizontal="left" vertical="center" wrapText="1"/>
    </xf>
    <xf numFmtId="1" fontId="8" fillId="0" borderId="7" xfId="0" applyNumberFormat="1" applyFont="1" applyBorder="1" applyAlignment="1">
      <alignment horizontal="center" vertical="center"/>
    </xf>
    <xf numFmtId="0" fontId="1" fillId="0" borderId="7" xfId="0" applyFont="1" applyBorder="1"/>
    <xf numFmtId="0" fontId="1" fillId="0" borderId="2" xfId="0" applyFont="1" applyBorder="1"/>
    <xf numFmtId="0" fontId="15" fillId="0" borderId="0" xfId="0" applyFont="1"/>
    <xf numFmtId="0" fontId="15" fillId="5" borderId="0" xfId="0" applyFont="1" applyFill="1"/>
    <xf numFmtId="1" fontId="17" fillId="8" borderId="7" xfId="0" applyNumberFormat="1" applyFont="1" applyFill="1" applyBorder="1" applyAlignment="1">
      <alignment horizontal="left" vertical="center" wrapText="1"/>
    </xf>
    <xf numFmtId="0" fontId="15" fillId="0" borderId="7" xfId="0" applyFont="1" applyBorder="1"/>
    <xf numFmtId="0" fontId="15" fillId="0" borderId="2" xfId="0" applyFont="1" applyBorder="1"/>
    <xf numFmtId="164" fontId="8" fillId="5" borderId="15" xfId="0" applyNumberFormat="1" applyFont="1" applyFill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0" fontId="1" fillId="5" borderId="2" xfId="0" applyFont="1" applyFill="1" applyBorder="1"/>
    <xf numFmtId="1" fontId="1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8" fillId="5" borderId="0" xfId="0" applyFont="1" applyFill="1"/>
    <xf numFmtId="0" fontId="20" fillId="5" borderId="2" xfId="0" applyFont="1" applyFill="1" applyBorder="1" applyAlignment="1">
      <alignment horizontal="center" vertical="center"/>
    </xf>
    <xf numFmtId="0" fontId="20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center" vertical="center"/>
    </xf>
    <xf numFmtId="164" fontId="18" fillId="5" borderId="2" xfId="0" applyNumberFormat="1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0" fontId="21" fillId="0" borderId="2" xfId="0" applyFon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164" fontId="22" fillId="5" borderId="2" xfId="0" applyNumberFormat="1" applyFont="1" applyFill="1" applyBorder="1" applyAlignment="1">
      <alignment horizontal="center" vertical="center"/>
    </xf>
    <xf numFmtId="164" fontId="21" fillId="5" borderId="7" xfId="0" applyNumberFormat="1" applyFont="1" applyFill="1" applyBorder="1" applyAlignment="1">
      <alignment horizontal="center" vertical="center"/>
    </xf>
    <xf numFmtId="164" fontId="21" fillId="6" borderId="7" xfId="0" applyNumberFormat="1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164" fontId="9" fillId="0" borderId="8" xfId="0" applyNumberFormat="1" applyFont="1" applyBorder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left" vertical="center"/>
    </xf>
    <xf numFmtId="0" fontId="9" fillId="9" borderId="0" xfId="0" applyFont="1" applyFill="1" applyAlignment="1">
      <alignment horizontal="center" vertical="center"/>
    </xf>
    <xf numFmtId="164" fontId="9" fillId="9" borderId="0" xfId="0" applyNumberFormat="1" applyFont="1" applyFill="1" applyAlignment="1">
      <alignment horizontal="center" vertical="center"/>
    </xf>
    <xf numFmtId="0" fontId="1" fillId="9" borderId="0" xfId="0" applyFont="1" applyFill="1"/>
    <xf numFmtId="0" fontId="9" fillId="9" borderId="1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center" vertical="center"/>
    </xf>
    <xf numFmtId="164" fontId="9" fillId="9" borderId="1" xfId="0" applyNumberFormat="1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14" fontId="3" fillId="0" borderId="1" xfId="0" applyNumberFormat="1" applyFont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 wrapText="1"/>
    </xf>
    <xf numFmtId="0" fontId="1" fillId="5" borderId="5" xfId="0" applyFont="1" applyFill="1" applyBorder="1" applyAlignment="1">
      <alignment vertical="center"/>
    </xf>
    <xf numFmtId="0" fontId="1" fillId="5" borderId="6" xfId="0" applyFont="1" applyFill="1" applyBorder="1" applyAlignment="1">
      <alignment vertical="center"/>
    </xf>
    <xf numFmtId="0" fontId="1" fillId="5" borderId="11" xfId="0" applyFont="1" applyFill="1" applyBorder="1" applyAlignment="1">
      <alignment vertical="center"/>
    </xf>
    <xf numFmtId="0" fontId="1" fillId="5" borderId="10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1" fillId="5" borderId="12" xfId="0" applyFont="1" applyFill="1" applyBorder="1" applyAlignment="1">
      <alignment vertical="center"/>
    </xf>
    <xf numFmtId="0" fontId="4" fillId="2" borderId="9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left" vertical="center" wrapText="1"/>
    </xf>
    <xf numFmtId="0" fontId="23" fillId="2" borderId="9" xfId="0" applyFont="1" applyFill="1" applyBorder="1" applyAlignment="1">
      <alignment horizontal="left" vertical="center" wrapText="1"/>
    </xf>
    <xf numFmtId="0" fontId="23" fillId="2" borderId="4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7" fillId="4" borderId="10" xfId="0" applyFont="1" applyFill="1" applyBorder="1"/>
    <xf numFmtId="0" fontId="7" fillId="4" borderId="1" xfId="0" applyFont="1" applyFill="1" applyBorder="1"/>
    <xf numFmtId="0" fontId="7" fillId="4" borderId="13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4" fillId="2" borderId="2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left" vertical="center"/>
    </xf>
    <xf numFmtId="0" fontId="1" fillId="5" borderId="6" xfId="0" applyFont="1" applyFill="1" applyBorder="1" applyAlignment="1">
      <alignment horizontal="left" vertical="center"/>
    </xf>
    <xf numFmtId="0" fontId="1" fillId="5" borderId="13" xfId="0" applyFont="1" applyFill="1" applyBorder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13" xfId="0" applyFont="1" applyFill="1" applyBorder="1"/>
    <xf numFmtId="0" fontId="7" fillId="4" borderId="0" xfId="0" applyFont="1" applyFill="1"/>
    <xf numFmtId="0" fontId="2" fillId="0" borderId="0" xfId="0" applyFont="1" applyAlignment="1">
      <alignment horizontal="left" vertical="center" wrapText="1"/>
    </xf>
    <xf numFmtId="0" fontId="7" fillId="4" borderId="2" xfId="0" applyFont="1" applyFill="1" applyBorder="1" applyAlignment="1">
      <alignment horizontal="center"/>
    </xf>
    <xf numFmtId="164" fontId="9" fillId="0" borderId="7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164" fontId="8" fillId="5" borderId="15" xfId="0" applyNumberFormat="1" applyFont="1" applyFill="1" applyBorder="1" applyAlignment="1">
      <alignment horizontal="center" vertical="center"/>
    </xf>
    <xf numFmtId="164" fontId="8" fillId="5" borderId="7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microsoft.com/office/2007/relationships/hdphoto" Target="../media/hdphoto1.wdp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image" Target="../media/image26.png"/><Relationship Id="rId7" Type="http://schemas.openxmlformats.org/officeDocument/2006/relationships/image" Target="../media/image30.jpg"/><Relationship Id="rId2" Type="http://schemas.openxmlformats.org/officeDocument/2006/relationships/image" Target="../media/image25.png"/><Relationship Id="rId1" Type="http://schemas.openxmlformats.org/officeDocument/2006/relationships/image" Target="../media/image24.jpg"/><Relationship Id="rId6" Type="http://schemas.openxmlformats.org/officeDocument/2006/relationships/image" Target="../media/image29.jpg"/><Relationship Id="rId5" Type="http://schemas.openxmlformats.org/officeDocument/2006/relationships/image" Target="../media/image28.png"/><Relationship Id="rId10" Type="http://schemas.openxmlformats.org/officeDocument/2006/relationships/image" Target="../media/image33.jpg"/><Relationship Id="rId4" Type="http://schemas.openxmlformats.org/officeDocument/2006/relationships/image" Target="../media/image27.png"/><Relationship Id="rId9" Type="http://schemas.openxmlformats.org/officeDocument/2006/relationships/image" Target="../media/image32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g"/><Relationship Id="rId13" Type="http://schemas.openxmlformats.org/officeDocument/2006/relationships/image" Target="../media/image45.jpg"/><Relationship Id="rId3" Type="http://schemas.openxmlformats.org/officeDocument/2006/relationships/image" Target="../media/image35.png"/><Relationship Id="rId7" Type="http://schemas.openxmlformats.org/officeDocument/2006/relationships/image" Target="../media/image39.jpg"/><Relationship Id="rId12" Type="http://schemas.openxmlformats.org/officeDocument/2006/relationships/image" Target="../media/image44.jpg"/><Relationship Id="rId2" Type="http://schemas.openxmlformats.org/officeDocument/2006/relationships/image" Target="../media/image34.png"/><Relationship Id="rId1" Type="http://schemas.openxmlformats.org/officeDocument/2006/relationships/image" Target="../media/image24.jpg"/><Relationship Id="rId6" Type="http://schemas.openxmlformats.org/officeDocument/2006/relationships/image" Target="../media/image38.jpg"/><Relationship Id="rId11" Type="http://schemas.openxmlformats.org/officeDocument/2006/relationships/image" Target="../media/image43.jpg"/><Relationship Id="rId5" Type="http://schemas.openxmlformats.org/officeDocument/2006/relationships/image" Target="../media/image37.jpg"/><Relationship Id="rId10" Type="http://schemas.openxmlformats.org/officeDocument/2006/relationships/image" Target="../media/image42.jpg"/><Relationship Id="rId4" Type="http://schemas.openxmlformats.org/officeDocument/2006/relationships/image" Target="../media/image36.jpg"/><Relationship Id="rId9" Type="http://schemas.openxmlformats.org/officeDocument/2006/relationships/image" Target="../media/image41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jpg"/><Relationship Id="rId1" Type="http://schemas.openxmlformats.org/officeDocument/2006/relationships/image" Target="../media/image24.jpg"/><Relationship Id="rId5" Type="http://schemas.openxmlformats.org/officeDocument/2006/relationships/image" Target="../media/image49.jpg"/><Relationship Id="rId4" Type="http://schemas.openxmlformats.org/officeDocument/2006/relationships/image" Target="../media/image48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jpg"/><Relationship Id="rId3" Type="http://schemas.openxmlformats.org/officeDocument/2006/relationships/image" Target="../media/image51.jpg"/><Relationship Id="rId7" Type="http://schemas.openxmlformats.org/officeDocument/2006/relationships/image" Target="../media/image55.jpg"/><Relationship Id="rId2" Type="http://schemas.openxmlformats.org/officeDocument/2006/relationships/image" Target="../media/image50.jpg"/><Relationship Id="rId1" Type="http://schemas.openxmlformats.org/officeDocument/2006/relationships/image" Target="../media/image24.jpg"/><Relationship Id="rId6" Type="http://schemas.openxmlformats.org/officeDocument/2006/relationships/image" Target="../media/image54.jpg"/><Relationship Id="rId5" Type="http://schemas.openxmlformats.org/officeDocument/2006/relationships/image" Target="../media/image53.jpg"/><Relationship Id="rId4" Type="http://schemas.openxmlformats.org/officeDocument/2006/relationships/image" Target="../media/image52.jpg"/><Relationship Id="rId9" Type="http://schemas.openxmlformats.org/officeDocument/2006/relationships/image" Target="../media/image5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jpg"/><Relationship Id="rId7" Type="http://schemas.openxmlformats.org/officeDocument/2006/relationships/image" Target="../media/image63.png"/><Relationship Id="rId2" Type="http://schemas.openxmlformats.org/officeDocument/2006/relationships/image" Target="../media/image58.jpg"/><Relationship Id="rId1" Type="http://schemas.openxmlformats.org/officeDocument/2006/relationships/image" Target="../media/image24.jp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111</xdr:row>
      <xdr:rowOff>19050</xdr:rowOff>
    </xdr:from>
    <xdr:to>
      <xdr:col>0</xdr:col>
      <xdr:colOff>1502085</xdr:colOff>
      <xdr:row>116</xdr:row>
      <xdr:rowOff>14175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12915900"/>
          <a:ext cx="1502086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1156577</xdr:colOff>
      <xdr:row>111</xdr:row>
      <xdr:rowOff>10192</xdr:rowOff>
    </xdr:from>
    <xdr:to>
      <xdr:col>1</xdr:col>
      <xdr:colOff>217557</xdr:colOff>
      <xdr:row>116</xdr:row>
      <xdr:rowOff>5318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56578" y="15117811"/>
          <a:ext cx="1501925" cy="899192"/>
        </a:xfrm>
        <a:prstGeom prst="rect">
          <a:avLst/>
        </a:prstGeom>
      </xdr:spPr>
    </xdr:pic>
    <xdr:clientData/>
  </xdr:twoCellAnchor>
  <xdr:twoCellAnchor editAs="oneCell">
    <xdr:from>
      <xdr:col>3</xdr:col>
      <xdr:colOff>479031</xdr:colOff>
      <xdr:row>0</xdr:row>
      <xdr:rowOff>126547</xdr:rowOff>
    </xdr:from>
    <xdr:to>
      <xdr:col>5</xdr:col>
      <xdr:colOff>402118</xdr:colOff>
      <xdr:row>0</xdr:row>
      <xdr:rowOff>727027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949102" y="126547"/>
          <a:ext cx="2345159" cy="600480"/>
        </a:xfrm>
        <a:prstGeom prst="rect">
          <a:avLst/>
        </a:prstGeom>
      </xdr:spPr>
    </xdr:pic>
    <xdr:clientData/>
  </xdr:twoCellAnchor>
  <xdr:twoCellAnchor editAs="oneCell">
    <xdr:from>
      <xdr:col>0</xdr:col>
      <xdr:colOff>516249</xdr:colOff>
      <xdr:row>61</xdr:row>
      <xdr:rowOff>267584</xdr:rowOff>
    </xdr:from>
    <xdr:to>
      <xdr:col>0</xdr:col>
      <xdr:colOff>2020218</xdr:colOff>
      <xdr:row>66</xdr:row>
      <xdr:rowOff>95580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16249" y="12135734"/>
          <a:ext cx="1503969" cy="866223"/>
        </a:xfrm>
        <a:prstGeom prst="rect">
          <a:avLst/>
        </a:prstGeom>
      </xdr:spPr>
    </xdr:pic>
    <xdr:clientData/>
  </xdr:twoCellAnchor>
  <xdr:twoCellAnchor editAs="oneCell">
    <xdr:from>
      <xdr:col>0</xdr:col>
      <xdr:colOff>484536</xdr:colOff>
      <xdr:row>69</xdr:row>
      <xdr:rowOff>133929</xdr:rowOff>
    </xdr:from>
    <xdr:to>
      <xdr:col>0</xdr:col>
      <xdr:colOff>1875795</xdr:colOff>
      <xdr:row>73</xdr:row>
      <xdr:rowOff>175856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920" t="7191" r="4879" b="6278"/>
        <a:stretch/>
      </xdr:blipFill>
      <xdr:spPr bwMode="auto">
        <a:xfrm>
          <a:off x="484536" y="13602279"/>
          <a:ext cx="1391258" cy="775352"/>
        </a:xfrm>
        <a:prstGeom prst="rect">
          <a:avLst/>
        </a:prstGeom>
      </xdr:spPr>
    </xdr:pic>
    <xdr:clientData/>
  </xdr:twoCellAnchor>
  <xdr:twoCellAnchor editAs="oneCell">
    <xdr:from>
      <xdr:col>0</xdr:col>
      <xdr:colOff>457316</xdr:colOff>
      <xdr:row>65</xdr:row>
      <xdr:rowOff>161270</xdr:rowOff>
    </xdr:from>
    <xdr:to>
      <xdr:col>0</xdr:col>
      <xdr:colOff>1908735</xdr:colOff>
      <xdr:row>70</xdr:row>
      <xdr:rowOff>49408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2345" t="2932" r="1456" b="6173"/>
        <a:stretch/>
      </xdr:blipFill>
      <xdr:spPr bwMode="auto">
        <a:xfrm>
          <a:off x="457317" y="12886670"/>
          <a:ext cx="1451418" cy="812063"/>
        </a:xfrm>
        <a:prstGeom prst="rect">
          <a:avLst/>
        </a:prstGeom>
      </xdr:spPr>
    </xdr:pic>
    <xdr:clientData/>
  </xdr:twoCellAnchor>
  <xdr:twoCellAnchor editAs="oneCell">
    <xdr:from>
      <xdr:col>0</xdr:col>
      <xdr:colOff>521806</xdr:colOff>
      <xdr:row>75</xdr:row>
      <xdr:rowOff>82828</xdr:rowOff>
    </xdr:from>
    <xdr:to>
      <xdr:col>0</xdr:col>
      <xdr:colOff>1817806</xdr:colOff>
      <xdr:row>77</xdr:row>
      <xdr:rowOff>48639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1196" t="39239" r="11631" b="40109"/>
        <a:stretch/>
      </xdr:blipFill>
      <xdr:spPr bwMode="auto">
        <a:xfrm>
          <a:off x="521806" y="14726480"/>
          <a:ext cx="1296000" cy="34681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</xdr:rowOff>
    </xdr:from>
    <xdr:to>
      <xdr:col>0</xdr:col>
      <xdr:colOff>1790701</xdr:colOff>
      <xdr:row>10</xdr:row>
      <xdr:rowOff>150496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" y="2638426"/>
          <a:ext cx="1790700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47625</xdr:rowOff>
    </xdr:from>
    <xdr:to>
      <xdr:col>0</xdr:col>
      <xdr:colOff>1771650</xdr:colOff>
      <xdr:row>15</xdr:row>
      <xdr:rowOff>72391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90500" y="3609975"/>
          <a:ext cx="1581150" cy="94869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15</xdr:row>
      <xdr:rowOff>95250</xdr:rowOff>
    </xdr:from>
    <xdr:to>
      <xdr:col>0</xdr:col>
      <xdr:colOff>1974850</xdr:colOff>
      <xdr:row>20</xdr:row>
      <xdr:rowOff>123824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419100" y="4581525"/>
          <a:ext cx="15557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22</xdr:row>
      <xdr:rowOff>57151</xdr:rowOff>
    </xdr:from>
    <xdr:to>
      <xdr:col>0</xdr:col>
      <xdr:colOff>2149593</xdr:colOff>
      <xdr:row>29</xdr:row>
      <xdr:rowOff>26671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66676" y="5924551"/>
          <a:ext cx="2076450" cy="12458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27</xdr:row>
      <xdr:rowOff>133351</xdr:rowOff>
    </xdr:from>
    <xdr:to>
      <xdr:col>0</xdr:col>
      <xdr:colOff>2442542</xdr:colOff>
      <xdr:row>35</xdr:row>
      <xdr:rowOff>47626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52401" y="6915151"/>
          <a:ext cx="22860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33</xdr:row>
      <xdr:rowOff>171451</xdr:rowOff>
    </xdr:from>
    <xdr:to>
      <xdr:col>0</xdr:col>
      <xdr:colOff>2273417</xdr:colOff>
      <xdr:row>41</xdr:row>
      <xdr:rowOff>9525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23826" y="8048625"/>
          <a:ext cx="2143124" cy="128587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</xdr:row>
      <xdr:rowOff>152400</xdr:rowOff>
    </xdr:from>
    <xdr:to>
      <xdr:col>0</xdr:col>
      <xdr:colOff>2257542</xdr:colOff>
      <xdr:row>47</xdr:row>
      <xdr:rowOff>133350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171450" y="9296400"/>
          <a:ext cx="2079625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117</xdr:row>
      <xdr:rowOff>60960</xdr:rowOff>
    </xdr:from>
    <xdr:to>
      <xdr:col>0</xdr:col>
      <xdr:colOff>2254368</xdr:colOff>
      <xdr:row>121</xdr:row>
      <xdr:rowOff>166210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533401" y="19804380"/>
          <a:ext cx="1714500" cy="102727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49</xdr:row>
      <xdr:rowOff>1210</xdr:rowOff>
    </xdr:from>
    <xdr:to>
      <xdr:col>0</xdr:col>
      <xdr:colOff>1333496</xdr:colOff>
      <xdr:row>53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l="12522" r="8694"/>
        <a:stretch/>
      </xdr:blipFill>
      <xdr:spPr bwMode="auto">
        <a:xfrm>
          <a:off x="8283" y="10942536"/>
          <a:ext cx="1325214" cy="1009268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1242392</xdr:colOff>
      <xdr:row>49</xdr:row>
      <xdr:rowOff>22556</xdr:rowOff>
    </xdr:from>
    <xdr:to>
      <xdr:col>0</xdr:col>
      <xdr:colOff>2416797</xdr:colOff>
      <xdr:row>52</xdr:row>
      <xdr:rowOff>240195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l="11011" r="13483"/>
        <a:stretch/>
      </xdr:blipFill>
      <xdr:spPr bwMode="auto">
        <a:xfrm>
          <a:off x="1242391" y="10963882"/>
          <a:ext cx="1170264" cy="9299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79846</xdr:rowOff>
    </xdr:from>
    <xdr:to>
      <xdr:col>0</xdr:col>
      <xdr:colOff>1432890</xdr:colOff>
      <xdr:row>102</xdr:row>
      <xdr:rowOff>173936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 l="9393" r="5075"/>
        <a:stretch/>
      </xdr:blipFill>
      <xdr:spPr bwMode="auto">
        <a:xfrm>
          <a:off x="0" y="16363455"/>
          <a:ext cx="1432891" cy="1005177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1416325</xdr:colOff>
      <xdr:row>97</xdr:row>
      <xdr:rowOff>82827</xdr:rowOff>
    </xdr:from>
    <xdr:to>
      <xdr:col>0</xdr:col>
      <xdr:colOff>2406097</xdr:colOff>
      <xdr:row>102</xdr:row>
      <xdr:rowOff>133788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 l="20874" r="17656"/>
        <a:stretch/>
      </xdr:blipFill>
      <xdr:spPr bwMode="auto">
        <a:xfrm>
          <a:off x="1416325" y="16366436"/>
          <a:ext cx="985631" cy="962048"/>
        </a:xfrm>
        <a:prstGeom prst="rect">
          <a:avLst/>
        </a:prstGeom>
      </xdr:spPr>
    </xdr:pic>
    <xdr:clientData/>
  </xdr:twoCellAnchor>
  <xdr:twoCellAnchor editAs="oneCell">
    <xdr:from>
      <xdr:col>0</xdr:col>
      <xdr:colOff>49695</xdr:colOff>
      <xdr:row>104</xdr:row>
      <xdr:rowOff>33129</xdr:rowOff>
    </xdr:from>
    <xdr:to>
      <xdr:col>0</xdr:col>
      <xdr:colOff>1250674</xdr:colOff>
      <xdr:row>109</xdr:row>
      <xdr:rowOff>141296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l="17209" r="12093"/>
        <a:stretch/>
      </xdr:blipFill>
      <xdr:spPr bwMode="auto">
        <a:xfrm>
          <a:off x="49695" y="17708216"/>
          <a:ext cx="1200979" cy="1019254"/>
        </a:xfrm>
        <a:prstGeom prst="rect">
          <a:avLst/>
        </a:prstGeom>
      </xdr:spPr>
    </xdr:pic>
    <xdr:clientData/>
  </xdr:twoCellAnchor>
  <xdr:twoCellAnchor editAs="oneCell">
    <xdr:from>
      <xdr:col>0</xdr:col>
      <xdr:colOff>1416326</xdr:colOff>
      <xdr:row>104</xdr:row>
      <xdr:rowOff>16564</xdr:rowOff>
    </xdr:from>
    <xdr:to>
      <xdr:col>0</xdr:col>
      <xdr:colOff>2397815</xdr:colOff>
      <xdr:row>109</xdr:row>
      <xdr:rowOff>131618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 l="24062" r="18789"/>
        <a:stretch/>
      </xdr:blipFill>
      <xdr:spPr bwMode="auto">
        <a:xfrm>
          <a:off x="1416326" y="17691651"/>
          <a:ext cx="977348" cy="1026141"/>
        </a:xfrm>
        <a:prstGeom prst="rect">
          <a:avLst/>
        </a:prstGeom>
      </xdr:spPr>
    </xdr:pic>
    <xdr:clientData/>
  </xdr:twoCellAnchor>
  <xdr:twoCellAnchor editAs="oneCell">
    <xdr:from>
      <xdr:col>0</xdr:col>
      <xdr:colOff>587050</xdr:colOff>
      <xdr:row>80</xdr:row>
      <xdr:rowOff>45357</xdr:rowOff>
    </xdr:from>
    <xdr:to>
      <xdr:col>0</xdr:col>
      <xdr:colOff>2304143</xdr:colOff>
      <xdr:row>84</xdr:row>
      <xdr:rowOff>176135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587050" y="16963571"/>
          <a:ext cx="1717093" cy="1001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133350</xdr:rowOff>
    </xdr:from>
    <xdr:to>
      <xdr:col>0</xdr:col>
      <xdr:colOff>2754086</xdr:colOff>
      <xdr:row>94</xdr:row>
      <xdr:rowOff>12700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7FD3202-B07E-388B-BE40-C2574AD7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18192750"/>
          <a:ext cx="2754086" cy="1606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228324</xdr:colOff>
      <xdr:row>0</xdr:row>
      <xdr:rowOff>144946</xdr:rowOff>
    </xdr:from>
    <xdr:to>
      <xdr:col>5</xdr:col>
      <xdr:colOff>617917</xdr:colOff>
      <xdr:row>0</xdr:row>
      <xdr:rowOff>773596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812183" y="144946"/>
          <a:ext cx="2598288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457240</xdr:colOff>
      <xdr:row>49</xdr:row>
      <xdr:rowOff>95250</xdr:rowOff>
    </xdr:from>
    <xdr:to>
      <xdr:col>0</xdr:col>
      <xdr:colOff>1959328</xdr:colOff>
      <xdr:row>54</xdr:row>
      <xdr:rowOff>90376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57240" y="9696450"/>
          <a:ext cx="1502088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56</xdr:row>
      <xdr:rowOff>152400</xdr:rowOff>
    </xdr:from>
    <xdr:to>
      <xdr:col>0</xdr:col>
      <xdr:colOff>2016437</xdr:colOff>
      <xdr:row>61</xdr:row>
      <xdr:rowOff>147526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 rot="903286">
          <a:off x="514351" y="12449174"/>
          <a:ext cx="1502086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63</xdr:row>
      <xdr:rowOff>9525</xdr:rowOff>
    </xdr:from>
    <xdr:to>
      <xdr:col>0</xdr:col>
      <xdr:colOff>1730700</xdr:colOff>
      <xdr:row>69</xdr:row>
      <xdr:rowOff>126525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71500" y="30070425"/>
          <a:ext cx="11592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515471</xdr:colOff>
      <xdr:row>45</xdr:row>
      <xdr:rowOff>112059</xdr:rowOff>
    </xdr:from>
    <xdr:to>
      <xdr:col>0</xdr:col>
      <xdr:colOff>1969925</xdr:colOff>
      <xdr:row>47</xdr:row>
      <xdr:rowOff>284594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 rot="756586">
          <a:off x="515471" y="10410265"/>
          <a:ext cx="1454454" cy="93453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</xdr:row>
      <xdr:rowOff>19050</xdr:rowOff>
    </xdr:from>
    <xdr:to>
      <xdr:col>0</xdr:col>
      <xdr:colOff>2324100</xdr:colOff>
      <xdr:row>12</xdr:row>
      <xdr:rowOff>57150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85725" y="2705100"/>
          <a:ext cx="2238375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</xdr:row>
      <xdr:rowOff>152400</xdr:rowOff>
    </xdr:from>
    <xdr:to>
      <xdr:col>0</xdr:col>
      <xdr:colOff>2352675</xdr:colOff>
      <xdr:row>17</xdr:row>
      <xdr:rowOff>123824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57175" y="3762375"/>
          <a:ext cx="209550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</xdr:row>
      <xdr:rowOff>123824</xdr:rowOff>
    </xdr:from>
    <xdr:to>
      <xdr:col>0</xdr:col>
      <xdr:colOff>2290082</xdr:colOff>
      <xdr:row>23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85725" y="4838700"/>
          <a:ext cx="2204357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38100</xdr:rowOff>
    </xdr:from>
    <xdr:to>
      <xdr:col>0</xdr:col>
      <xdr:colOff>2390774</xdr:colOff>
      <xdr:row>32</xdr:row>
      <xdr:rowOff>65809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0" y="6496050"/>
          <a:ext cx="2390775" cy="1304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142875</xdr:rowOff>
    </xdr:from>
    <xdr:to>
      <xdr:col>0</xdr:col>
      <xdr:colOff>2322513</xdr:colOff>
      <xdr:row>39</xdr:row>
      <xdr:rowOff>133350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0" y="7877175"/>
          <a:ext cx="2322513" cy="1266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615338</xdr:colOff>
      <xdr:row>0</xdr:row>
      <xdr:rowOff>106135</xdr:rowOff>
    </xdr:from>
    <xdr:to>
      <xdr:col>5</xdr:col>
      <xdr:colOff>1045889</xdr:colOff>
      <xdr:row>0</xdr:row>
      <xdr:rowOff>753835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296320" y="106135"/>
          <a:ext cx="2600892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432966</xdr:colOff>
      <xdr:row>66</xdr:row>
      <xdr:rowOff>86593</xdr:rowOff>
    </xdr:from>
    <xdr:to>
      <xdr:col>0</xdr:col>
      <xdr:colOff>1714500</xdr:colOff>
      <xdr:row>70</xdr:row>
      <xdr:rowOff>163790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32966" y="11859493"/>
          <a:ext cx="1281534" cy="80109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79</xdr:row>
      <xdr:rowOff>124556</xdr:rowOff>
    </xdr:from>
    <xdr:to>
      <xdr:col>0</xdr:col>
      <xdr:colOff>1901652</xdr:colOff>
      <xdr:row>84</xdr:row>
      <xdr:rowOff>119681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81000" y="13611955"/>
          <a:ext cx="1520655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5</xdr:row>
      <xdr:rowOff>28576</xdr:rowOff>
    </xdr:from>
    <xdr:to>
      <xdr:col>0</xdr:col>
      <xdr:colOff>2209801</xdr:colOff>
      <xdr:row>11</xdr:row>
      <xdr:rowOff>150496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33351" y="2627540"/>
          <a:ext cx="2076450" cy="1251313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11</xdr:row>
      <xdr:rowOff>47626</xdr:rowOff>
    </xdr:from>
    <xdr:to>
      <xdr:col>0</xdr:col>
      <xdr:colOff>2085976</xdr:colOff>
      <xdr:row>17</xdr:row>
      <xdr:rowOff>51436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38126" y="3629026"/>
          <a:ext cx="1847850" cy="11087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17</xdr:row>
      <xdr:rowOff>47625</xdr:rowOff>
    </xdr:from>
    <xdr:to>
      <xdr:col>0</xdr:col>
      <xdr:colOff>2422524</xdr:colOff>
      <xdr:row>23</xdr:row>
      <xdr:rowOff>180974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90526" y="4733925"/>
          <a:ext cx="2031998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39</xdr:row>
      <xdr:rowOff>0</xdr:rowOff>
    </xdr:from>
    <xdr:to>
      <xdr:col>0</xdr:col>
      <xdr:colOff>2152650</xdr:colOff>
      <xdr:row>45</xdr:row>
      <xdr:rowOff>95250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95250" y="6248400"/>
          <a:ext cx="2057400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47625</xdr:rowOff>
    </xdr:from>
    <xdr:to>
      <xdr:col>0</xdr:col>
      <xdr:colOff>2400300</xdr:colOff>
      <xdr:row>53</xdr:row>
      <xdr:rowOff>161924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0" y="7572375"/>
          <a:ext cx="24003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95250</xdr:rowOff>
    </xdr:from>
    <xdr:to>
      <xdr:col>0</xdr:col>
      <xdr:colOff>2416628</xdr:colOff>
      <xdr:row>61</xdr:row>
      <xdr:rowOff>28575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0" y="8896350"/>
          <a:ext cx="2416629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72</xdr:row>
      <xdr:rowOff>15954</xdr:rowOff>
    </xdr:from>
    <xdr:to>
      <xdr:col>0</xdr:col>
      <xdr:colOff>981075</xdr:colOff>
      <xdr:row>77</xdr:row>
      <xdr:rowOff>177165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3656" r="24730"/>
        <a:stretch/>
      </xdr:blipFill>
      <xdr:spPr bwMode="auto">
        <a:xfrm>
          <a:off x="47625" y="12989003"/>
          <a:ext cx="933450" cy="1085136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1162050</xdr:colOff>
      <xdr:row>72</xdr:row>
      <xdr:rowOff>11660</xdr:rowOff>
    </xdr:from>
    <xdr:to>
      <xdr:col>0</xdr:col>
      <xdr:colOff>2305051</xdr:colOff>
      <xdr:row>77</xdr:row>
      <xdr:rowOff>174763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18098" r="18811"/>
        <a:stretch/>
      </xdr:blipFill>
      <xdr:spPr bwMode="auto">
        <a:xfrm>
          <a:off x="1162051" y="12984710"/>
          <a:ext cx="1143000" cy="1087029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707572</xdr:colOff>
      <xdr:row>25</xdr:row>
      <xdr:rowOff>45357</xdr:rowOff>
    </xdr:from>
    <xdr:to>
      <xdr:col>0</xdr:col>
      <xdr:colOff>2267858</xdr:colOff>
      <xdr:row>30</xdr:row>
      <xdr:rowOff>48381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707572" y="6522357"/>
          <a:ext cx="1560286" cy="910167"/>
        </a:xfrm>
        <a:prstGeom prst="rect">
          <a:avLst/>
        </a:prstGeom>
      </xdr:spPr>
    </xdr:pic>
    <xdr:clientData/>
  </xdr:twoCellAnchor>
  <xdr:twoCellAnchor editAs="oneCell">
    <xdr:from>
      <xdr:col>0</xdr:col>
      <xdr:colOff>644070</xdr:colOff>
      <xdr:row>32</xdr:row>
      <xdr:rowOff>63501</xdr:rowOff>
    </xdr:from>
    <xdr:to>
      <xdr:col>0</xdr:col>
      <xdr:colOff>2367123</xdr:colOff>
      <xdr:row>37</xdr:row>
      <xdr:rowOff>161471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4070" y="7946572"/>
          <a:ext cx="1723053" cy="10051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98977</xdr:colOff>
      <xdr:row>0</xdr:row>
      <xdr:rowOff>95130</xdr:rowOff>
    </xdr:from>
    <xdr:to>
      <xdr:col>5</xdr:col>
      <xdr:colOff>675626</xdr:colOff>
      <xdr:row>0</xdr:row>
      <xdr:rowOff>790455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4545890" y="95130"/>
          <a:ext cx="260788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59274</xdr:colOff>
      <xdr:row>5</xdr:row>
      <xdr:rowOff>24847</xdr:rowOff>
    </xdr:from>
    <xdr:to>
      <xdr:col>0</xdr:col>
      <xdr:colOff>944218</xdr:colOff>
      <xdr:row>8</xdr:row>
      <xdr:rowOff>139553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59274" y="2592457"/>
          <a:ext cx="884944" cy="661357"/>
        </a:xfrm>
        <a:prstGeom prst="rect">
          <a:avLst/>
        </a:prstGeom>
      </xdr:spPr>
    </xdr:pic>
    <xdr:clientData/>
  </xdr:twoCellAnchor>
  <xdr:twoCellAnchor editAs="oneCell">
    <xdr:from>
      <xdr:col>0</xdr:col>
      <xdr:colOff>1225451</xdr:colOff>
      <xdr:row>5</xdr:row>
      <xdr:rowOff>33131</xdr:rowOff>
    </xdr:from>
    <xdr:to>
      <xdr:col>0</xdr:col>
      <xdr:colOff>2228022</xdr:colOff>
      <xdr:row>8</xdr:row>
      <xdr:rowOff>124441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225451" y="2600740"/>
          <a:ext cx="1002570" cy="637962"/>
        </a:xfrm>
        <a:prstGeom prst="rect">
          <a:avLst/>
        </a:prstGeom>
      </xdr:spPr>
    </xdr:pic>
    <xdr:clientData/>
  </xdr:twoCellAnchor>
  <xdr:twoCellAnchor editAs="oneCell">
    <xdr:from>
      <xdr:col>0</xdr:col>
      <xdr:colOff>130451</xdr:colOff>
      <xdr:row>10</xdr:row>
      <xdr:rowOff>45814</xdr:rowOff>
    </xdr:from>
    <xdr:to>
      <xdr:col>0</xdr:col>
      <xdr:colOff>1071715</xdr:colOff>
      <xdr:row>15</xdr:row>
      <xdr:rowOff>135672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30452" y="3640466"/>
          <a:ext cx="941263" cy="91811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1333570</xdr:colOff>
      <xdr:row>10</xdr:row>
      <xdr:rowOff>57978</xdr:rowOff>
    </xdr:from>
    <xdr:to>
      <xdr:col>0</xdr:col>
      <xdr:colOff>2229850</xdr:colOff>
      <xdr:row>15</xdr:row>
      <xdr:rowOff>129717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9036" t="1283" r="21795" b="715"/>
        <a:stretch/>
      </xdr:blipFill>
      <xdr:spPr bwMode="auto">
        <a:xfrm>
          <a:off x="1333570" y="3652630"/>
          <a:ext cx="896280" cy="9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531891</xdr:colOff>
      <xdr:row>0</xdr:row>
      <xdr:rowOff>66546</xdr:rowOff>
    </xdr:from>
    <xdr:to>
      <xdr:col>5</xdr:col>
      <xdr:colOff>547217</xdr:colOff>
      <xdr:row>0</xdr:row>
      <xdr:rowOff>752346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217583" y="66546"/>
          <a:ext cx="2594403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91109</xdr:colOff>
      <xdr:row>39</xdr:row>
      <xdr:rowOff>124240</xdr:rowOff>
    </xdr:from>
    <xdr:to>
      <xdr:col>0</xdr:col>
      <xdr:colOff>2377109</xdr:colOff>
      <xdr:row>46</xdr:row>
      <xdr:rowOff>104363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91109" y="9284805"/>
          <a:ext cx="2286000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132521</xdr:rowOff>
    </xdr:from>
    <xdr:to>
      <xdr:col>0</xdr:col>
      <xdr:colOff>2393675</xdr:colOff>
      <xdr:row>12</xdr:row>
      <xdr:rowOff>177247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" y="2700130"/>
          <a:ext cx="2393673" cy="14362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57974</xdr:rowOff>
    </xdr:from>
    <xdr:to>
      <xdr:col>0</xdr:col>
      <xdr:colOff>2332937</xdr:colOff>
      <xdr:row>20</xdr:row>
      <xdr:rowOff>66260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0" y="4215847"/>
          <a:ext cx="2332937" cy="1399762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</xdr:colOff>
      <xdr:row>21</xdr:row>
      <xdr:rowOff>137492</xdr:rowOff>
    </xdr:from>
    <xdr:to>
      <xdr:col>0</xdr:col>
      <xdr:colOff>2349496</xdr:colOff>
      <xdr:row>29</xdr:row>
      <xdr:rowOff>57978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4846" y="5885622"/>
          <a:ext cx="2324650" cy="13947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8282</xdr:rowOff>
    </xdr:from>
    <xdr:to>
      <xdr:col>0</xdr:col>
      <xdr:colOff>2286552</xdr:colOff>
      <xdr:row>37</xdr:row>
      <xdr:rowOff>104691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0" y="7412933"/>
          <a:ext cx="2286552" cy="1371931"/>
        </a:xfrm>
        <a:prstGeom prst="rect">
          <a:avLst/>
        </a:prstGeom>
      </xdr:spPr>
    </xdr:pic>
    <xdr:clientData/>
  </xdr:twoCellAnchor>
  <xdr:twoCellAnchor editAs="oneCell">
    <xdr:from>
      <xdr:col>0</xdr:col>
      <xdr:colOff>124239</xdr:colOff>
      <xdr:row>46</xdr:row>
      <xdr:rowOff>185529</xdr:rowOff>
    </xdr:from>
    <xdr:to>
      <xdr:col>0</xdr:col>
      <xdr:colOff>2465458</xdr:colOff>
      <xdr:row>51</xdr:row>
      <xdr:rowOff>170206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24239" y="10754138"/>
          <a:ext cx="2341219" cy="140473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60</xdr:row>
      <xdr:rowOff>223630</xdr:rowOff>
    </xdr:from>
    <xdr:to>
      <xdr:col>0</xdr:col>
      <xdr:colOff>2363855</xdr:colOff>
      <xdr:row>65</xdr:row>
      <xdr:rowOff>243840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90500" y="13865087"/>
          <a:ext cx="2173356" cy="1304014"/>
        </a:xfrm>
        <a:prstGeom prst="rect">
          <a:avLst/>
        </a:prstGeom>
      </xdr:spPr>
    </xdr:pic>
    <xdr:clientData/>
  </xdr:twoCellAnchor>
  <xdr:twoCellAnchor editAs="oneCell">
    <xdr:from>
      <xdr:col>0</xdr:col>
      <xdr:colOff>74544</xdr:colOff>
      <xdr:row>56</xdr:row>
      <xdr:rowOff>8283</xdr:rowOff>
    </xdr:from>
    <xdr:to>
      <xdr:col>0</xdr:col>
      <xdr:colOff>2403726</xdr:colOff>
      <xdr:row>61</xdr:row>
      <xdr:rowOff>115957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74544" y="12664109"/>
          <a:ext cx="2329182" cy="1366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641901</xdr:colOff>
      <xdr:row>0</xdr:row>
      <xdr:rowOff>49282</xdr:rowOff>
    </xdr:from>
    <xdr:to>
      <xdr:col>6</xdr:col>
      <xdr:colOff>405077</xdr:colOff>
      <xdr:row>0</xdr:row>
      <xdr:rowOff>696982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365184" y="49282"/>
          <a:ext cx="2587546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459455</xdr:colOff>
      <xdr:row>22</xdr:row>
      <xdr:rowOff>190498</xdr:rowOff>
    </xdr:from>
    <xdr:to>
      <xdr:col>0</xdr:col>
      <xdr:colOff>1961544</xdr:colOff>
      <xdr:row>27</xdr:row>
      <xdr:rowOff>176098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59456" y="6073586"/>
          <a:ext cx="1502088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448241</xdr:colOff>
      <xdr:row>70</xdr:row>
      <xdr:rowOff>44824</xdr:rowOff>
    </xdr:from>
    <xdr:to>
      <xdr:col>0</xdr:col>
      <xdr:colOff>1950329</xdr:colOff>
      <xdr:row>75</xdr:row>
      <xdr:rowOff>19219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48241" y="14466795"/>
          <a:ext cx="1502088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448249</xdr:colOff>
      <xdr:row>46</xdr:row>
      <xdr:rowOff>168088</xdr:rowOff>
    </xdr:from>
    <xdr:to>
      <xdr:col>0</xdr:col>
      <xdr:colOff>1939534</xdr:colOff>
      <xdr:row>50</xdr:row>
      <xdr:rowOff>59558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29412" t="38937" r="28676" b="39318"/>
        <a:stretch/>
      </xdr:blipFill>
      <xdr:spPr bwMode="auto">
        <a:xfrm>
          <a:off x="448249" y="10656794"/>
          <a:ext cx="1491285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304801</xdr:rowOff>
    </xdr:from>
    <xdr:to>
      <xdr:col>0</xdr:col>
      <xdr:colOff>2739455</xdr:colOff>
      <xdr:row>104</xdr:row>
      <xdr:rowOff>63501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0" y="20015201"/>
          <a:ext cx="2739454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104</xdr:row>
      <xdr:rowOff>25400</xdr:rowOff>
    </xdr:from>
    <xdr:to>
      <xdr:col>0</xdr:col>
      <xdr:colOff>2472002</xdr:colOff>
      <xdr:row>114</xdr:row>
      <xdr:rowOff>114300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03200" y="21551900"/>
          <a:ext cx="2268802" cy="2222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115</xdr:row>
      <xdr:rowOff>139700</xdr:rowOff>
    </xdr:from>
    <xdr:to>
      <xdr:col>0</xdr:col>
      <xdr:colOff>2768600</xdr:colOff>
      <xdr:row>123</xdr:row>
      <xdr:rowOff>144463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50800" y="23977601"/>
          <a:ext cx="2717800" cy="1528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88;&#1072;&#1080;&#774;&#1089;-&#1083;&#1080;&#1089;&#109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укция"/>
      <sheetName val="DIL LED"/>
      <sheetName val="DIL 03 LED (индукц)"/>
      <sheetName val="LYRA линза"/>
      <sheetName val="LYRA round "/>
      <sheetName val="LYRA lite"/>
      <sheetName val="BeeLED"/>
      <sheetName val="TENUIS консоль линза"/>
      <sheetName val="LENTUM пром линза"/>
      <sheetName val="IMPLETE на скобе"/>
      <sheetName val="OPTIMUS"/>
      <sheetName val="VICUN"/>
      <sheetName val="ALTUS"/>
      <sheetName val="Altus N"/>
      <sheetName val="MOTUS"/>
      <sheetName val="LUCERNA CLIPIN"/>
      <sheetName val="LUCERNA+"/>
      <sheetName val="SCHOOL 02"/>
      <sheetName val="SCHOOL 01"/>
      <sheetName val="SIMPLEX LINE"/>
      <sheetName val="SIMPLEX"/>
      <sheetName val="FORTIS"/>
      <sheetName val="курс валют"/>
      <sheetName val="Factory"/>
    </sheetNames>
    <sheetDataSet>
      <sheetData sheetId="0">
        <row r="79">
          <cell r="E79">
            <v>25787.247400749999</v>
          </cell>
        </row>
        <row r="80">
          <cell r="E80">
            <v>28073.312830750001</v>
          </cell>
        </row>
        <row r="81">
          <cell r="E81">
            <v>28835.334640749999</v>
          </cell>
        </row>
        <row r="82">
          <cell r="E82">
            <v>31121.400070750002</v>
          </cell>
        </row>
        <row r="83">
          <cell r="E83">
            <v>36047.219540749997</v>
          </cell>
        </row>
        <row r="84">
          <cell r="E84">
            <v>37314.103318249996</v>
          </cell>
        </row>
        <row r="86">
          <cell r="E86">
            <v>25787.247400749999</v>
          </cell>
        </row>
        <row r="87">
          <cell r="E87">
            <v>28073.312830750001</v>
          </cell>
        </row>
        <row r="88">
          <cell r="E88">
            <v>28835.334640749999</v>
          </cell>
        </row>
        <row r="89">
          <cell r="E89">
            <v>31121.400070750002</v>
          </cell>
        </row>
        <row r="90">
          <cell r="E90">
            <v>36047.219540749997</v>
          </cell>
        </row>
        <row r="91">
          <cell r="E91">
            <v>37314.103318249996</v>
          </cell>
        </row>
        <row r="93">
          <cell r="E93">
            <v>25787.247400749999</v>
          </cell>
        </row>
        <row r="94">
          <cell r="E94">
            <v>28073.312830750001</v>
          </cell>
        </row>
        <row r="95">
          <cell r="E95">
            <v>28835.334640749999</v>
          </cell>
        </row>
        <row r="96">
          <cell r="E96">
            <v>31121.400070750002</v>
          </cell>
        </row>
        <row r="97">
          <cell r="E97">
            <v>36047.219540749997</v>
          </cell>
        </row>
        <row r="99">
          <cell r="E99">
            <v>22725.604099</v>
          </cell>
        </row>
        <row r="100">
          <cell r="E100">
            <v>25011.669529000003</v>
          </cell>
        </row>
        <row r="101">
          <cell r="E101">
            <v>25773.691339000001</v>
          </cell>
        </row>
        <row r="102">
          <cell r="E102">
            <v>28059.756769000003</v>
          </cell>
        </row>
        <row r="103">
          <cell r="E103">
            <v>32985.576239000002</v>
          </cell>
        </row>
        <row r="105">
          <cell r="E105">
            <v>26702.589319999999</v>
          </cell>
        </row>
        <row r="106">
          <cell r="E106">
            <v>28988.654750000002</v>
          </cell>
        </row>
        <row r="107">
          <cell r="E107">
            <v>29750.67656</v>
          </cell>
        </row>
        <row r="110">
          <cell r="E110">
            <v>26702.589319999999</v>
          </cell>
        </row>
        <row r="111">
          <cell r="E111">
            <v>28988.654750000002</v>
          </cell>
        </row>
        <row r="112">
          <cell r="E112">
            <v>29750.67656</v>
          </cell>
        </row>
        <row r="113">
          <cell r="E113">
            <v>43757.406054999999</v>
          </cell>
        </row>
        <row r="114">
          <cell r="E114">
            <v>47186.504199999996</v>
          </cell>
        </row>
        <row r="115">
          <cell r="E115">
            <v>48329.536915000004</v>
          </cell>
        </row>
        <row r="118">
          <cell r="E118">
            <v>23362.663939999999</v>
          </cell>
        </row>
        <row r="119">
          <cell r="E119">
            <v>25648.729370000001</v>
          </cell>
        </row>
        <row r="120">
          <cell r="E120">
            <v>26410.751179999999</v>
          </cell>
        </row>
        <row r="121">
          <cell r="E121">
            <v>28696.816610000002</v>
          </cell>
        </row>
        <row r="122">
          <cell r="E122">
            <v>32125.914754999998</v>
          </cell>
        </row>
        <row r="123">
          <cell r="E123">
            <v>33268.947469999999</v>
          </cell>
        </row>
        <row r="125">
          <cell r="E125">
            <v>22063.804069999998</v>
          </cell>
        </row>
        <row r="126">
          <cell r="E126">
            <v>24349.869500000001</v>
          </cell>
        </row>
        <row r="127">
          <cell r="E127">
            <v>28161.119481000002</v>
          </cell>
        </row>
        <row r="128">
          <cell r="E128">
            <v>30447.184911000004</v>
          </cell>
        </row>
        <row r="129">
          <cell r="E129">
            <v>33876.283056</v>
          </cell>
        </row>
        <row r="131">
          <cell r="E131">
            <v>25716.387328912497</v>
          </cell>
        </row>
        <row r="132">
          <cell r="E132">
            <v>28002.452758912499</v>
          </cell>
        </row>
        <row r="133">
          <cell r="E133">
            <v>28764.474568912497</v>
          </cell>
        </row>
        <row r="134">
          <cell r="E134">
            <v>31050.5399989125</v>
          </cell>
        </row>
        <row r="135">
          <cell r="E135">
            <v>35976.359468912502</v>
          </cell>
        </row>
        <row r="136">
          <cell r="E136">
            <v>37243.243246412501</v>
          </cell>
        </row>
        <row r="138">
          <cell r="E138">
            <v>40309.692719999999</v>
          </cell>
        </row>
        <row r="139">
          <cell r="E139">
            <v>42595.758150000001</v>
          </cell>
        </row>
        <row r="140">
          <cell r="E140">
            <v>43357.77996</v>
          </cell>
        </row>
        <row r="141">
          <cell r="E141">
            <v>45643.845390000002</v>
          </cell>
        </row>
        <row r="142">
          <cell r="E142">
            <v>50569.664860000004</v>
          </cell>
        </row>
        <row r="143">
          <cell r="E143">
            <v>51836.548637500004</v>
          </cell>
        </row>
        <row r="146">
          <cell r="E146">
            <v>33625.6085055</v>
          </cell>
        </row>
        <row r="147">
          <cell r="E147">
            <v>35911.673935500003</v>
          </cell>
        </row>
        <row r="148">
          <cell r="E148">
            <v>40837.493405500005</v>
          </cell>
        </row>
        <row r="149">
          <cell r="E149">
            <v>42104.377183000004</v>
          </cell>
        </row>
        <row r="151">
          <cell r="E151">
            <v>19253.210625</v>
          </cell>
        </row>
        <row r="152">
          <cell r="E152">
            <v>20015.232435000002</v>
          </cell>
        </row>
        <row r="153">
          <cell r="E153">
            <v>22682.30877</v>
          </cell>
        </row>
        <row r="154">
          <cell r="E154">
            <v>22682.30877</v>
          </cell>
        </row>
        <row r="155">
          <cell r="E155">
            <v>26128.070512500002</v>
          </cell>
        </row>
        <row r="156">
          <cell r="E156">
            <v>26890.092322500001</v>
          </cell>
        </row>
        <row r="158">
          <cell r="E158">
            <v>30138.893345</v>
          </cell>
        </row>
        <row r="159">
          <cell r="E159">
            <v>30900.915155000002</v>
          </cell>
        </row>
        <row r="160">
          <cell r="E160">
            <v>33567.99149</v>
          </cell>
        </row>
        <row r="161">
          <cell r="E161">
            <v>33567.99149</v>
          </cell>
        </row>
        <row r="162">
          <cell r="E162">
            <v>35854.056920000003</v>
          </cell>
        </row>
        <row r="163">
          <cell r="E163">
            <v>36616.078730000001</v>
          </cell>
        </row>
      </sheetData>
      <sheetData sheetId="1">
        <row r="4">
          <cell r="Y4">
            <v>25904.348955650003</v>
          </cell>
        </row>
        <row r="5">
          <cell r="Y5">
            <v>28809.2463527</v>
          </cell>
        </row>
        <row r="8">
          <cell r="Y8">
            <v>24476.608919400001</v>
          </cell>
        </row>
        <row r="9">
          <cell r="Y9">
            <v>26801.478013199998</v>
          </cell>
        </row>
        <row r="17">
          <cell r="Y17">
            <v>24376.101905650004</v>
          </cell>
        </row>
        <row r="18">
          <cell r="Y18">
            <v>27280.999302699998</v>
          </cell>
        </row>
        <row r="21">
          <cell r="Y21">
            <v>23810.365264399999</v>
          </cell>
        </row>
        <row r="22">
          <cell r="Y22">
            <v>25273.230963200003</v>
          </cell>
        </row>
      </sheetData>
      <sheetData sheetId="2">
        <row r="4">
          <cell r="G4">
            <v>14000</v>
          </cell>
          <cell r="Y4">
            <v>26504.838955650004</v>
          </cell>
        </row>
        <row r="5">
          <cell r="G5">
            <v>17500</v>
          </cell>
          <cell r="Y5">
            <v>27946.870653900001</v>
          </cell>
        </row>
        <row r="6">
          <cell r="G6">
            <v>21000</v>
          </cell>
          <cell r="Y6">
            <v>29409.736352699998</v>
          </cell>
        </row>
        <row r="13">
          <cell r="G13">
            <v>12800</v>
          </cell>
          <cell r="Y13">
            <v>27111.258794400001</v>
          </cell>
        </row>
        <row r="14">
          <cell r="G14">
            <v>16000</v>
          </cell>
          <cell r="Y14">
            <v>28851.478814400001</v>
          </cell>
        </row>
        <row r="15">
          <cell r="G15">
            <v>19200</v>
          </cell>
          <cell r="Y15">
            <v>30314.344513200002</v>
          </cell>
        </row>
        <row r="22">
          <cell r="G22">
            <v>14000</v>
          </cell>
        </row>
        <row r="23">
          <cell r="G23">
            <v>17500</v>
          </cell>
        </row>
        <row r="24">
          <cell r="G24">
            <v>21000</v>
          </cell>
        </row>
        <row r="29">
          <cell r="G29">
            <v>12800</v>
          </cell>
          <cell r="Y29">
            <v>27111.258794400001</v>
          </cell>
        </row>
        <row r="30">
          <cell r="G30">
            <v>16000</v>
          </cell>
          <cell r="Y30">
            <v>28851.833103500001</v>
          </cell>
        </row>
        <row r="31">
          <cell r="G31">
            <v>19200</v>
          </cell>
          <cell r="Y31">
            <v>30314.344513200002</v>
          </cell>
        </row>
      </sheetData>
      <sheetData sheetId="3">
        <row r="4">
          <cell r="H4">
            <v>5280</v>
          </cell>
          <cell r="Z4">
            <v>7907.5970012600001</v>
          </cell>
        </row>
        <row r="5">
          <cell r="H5">
            <v>8580</v>
          </cell>
          <cell r="Z5">
            <v>12957.492597412001</v>
          </cell>
        </row>
        <row r="6">
          <cell r="H6">
            <v>13530</v>
          </cell>
          <cell r="Z6">
            <v>15883.563391959999</v>
          </cell>
        </row>
        <row r="7">
          <cell r="H7">
            <v>17160</v>
          </cell>
          <cell r="Z7">
            <v>18035.734564210004</v>
          </cell>
        </row>
        <row r="8">
          <cell r="H8">
            <v>27060</v>
          </cell>
          <cell r="Z8">
            <v>25164.893619899001</v>
          </cell>
        </row>
        <row r="10">
          <cell r="H10">
            <v>8580</v>
          </cell>
          <cell r="Z10">
            <v>10687.75821355</v>
          </cell>
        </row>
        <row r="11">
          <cell r="H11">
            <v>13530</v>
          </cell>
          <cell r="Z11">
            <v>17381.363197000002</v>
          </cell>
        </row>
        <row r="12">
          <cell r="H12">
            <v>12160</v>
          </cell>
          <cell r="Z12">
            <v>16113.65374575</v>
          </cell>
        </row>
        <row r="13">
          <cell r="H13">
            <v>13530</v>
          </cell>
          <cell r="Z13">
            <v>15724.72237765</v>
          </cell>
        </row>
        <row r="14">
          <cell r="H14">
            <v>17160</v>
          </cell>
          <cell r="Z14">
            <v>19533.534369250003</v>
          </cell>
        </row>
        <row r="15">
          <cell r="H15">
            <v>17160</v>
          </cell>
          <cell r="Z15">
            <v>16918.934855350002</v>
          </cell>
        </row>
        <row r="16">
          <cell r="H16">
            <v>18240</v>
          </cell>
          <cell r="Z16">
            <v>20449.206557999998</v>
          </cell>
        </row>
        <row r="17">
          <cell r="H17">
            <v>27060</v>
          </cell>
          <cell r="Z17">
            <v>27234.248153749999</v>
          </cell>
        </row>
        <row r="18">
          <cell r="H18">
            <v>24320</v>
          </cell>
          <cell r="Z18">
            <v>24698.829251249997</v>
          </cell>
        </row>
        <row r="19">
          <cell r="H19">
            <v>34320</v>
          </cell>
          <cell r="Z19">
            <v>31538.59049825</v>
          </cell>
        </row>
        <row r="20">
          <cell r="H20">
            <v>36480</v>
          </cell>
          <cell r="Z20">
            <v>30160.363864949995</v>
          </cell>
        </row>
        <row r="21">
          <cell r="H21">
            <v>51480</v>
          </cell>
          <cell r="Z21">
            <v>46927.88816925</v>
          </cell>
        </row>
      </sheetData>
      <sheetData sheetId="4">
        <row r="4">
          <cell r="Y4">
            <v>17892.085946899999</v>
          </cell>
        </row>
        <row r="5">
          <cell r="Y5">
            <v>19354.951645700003</v>
          </cell>
        </row>
      </sheetData>
      <sheetData sheetId="5">
        <row r="4">
          <cell r="Y4">
            <v>18328.762274900004</v>
          </cell>
        </row>
        <row r="5">
          <cell r="Y5">
            <v>19791.6279737</v>
          </cell>
        </row>
      </sheetData>
      <sheetData sheetId="6"/>
      <sheetData sheetId="7">
        <row r="4">
          <cell r="I4">
            <v>5280</v>
          </cell>
          <cell r="AA4">
            <v>7307.1070012600003</v>
          </cell>
        </row>
        <row r="5">
          <cell r="I5">
            <v>8580</v>
          </cell>
          <cell r="AA5">
            <v>12357.002597412</v>
          </cell>
        </row>
        <row r="6">
          <cell r="I6">
            <v>13530</v>
          </cell>
          <cell r="AA6">
            <v>15283.073391959999</v>
          </cell>
        </row>
        <row r="7">
          <cell r="I7">
            <v>17160</v>
          </cell>
          <cell r="AA7">
            <v>17435.244564210003</v>
          </cell>
        </row>
        <row r="8">
          <cell r="I8">
            <v>27060</v>
          </cell>
          <cell r="AA8">
            <v>24564.403619899003</v>
          </cell>
        </row>
        <row r="11">
          <cell r="I11">
            <v>8580</v>
          </cell>
          <cell r="AA11">
            <v>10087.26821355</v>
          </cell>
        </row>
        <row r="12">
          <cell r="I12">
            <v>13530</v>
          </cell>
          <cell r="AA12">
            <v>16780.873197000001</v>
          </cell>
        </row>
        <row r="13">
          <cell r="I13">
            <v>12160</v>
          </cell>
          <cell r="AA13">
            <v>15513.16374575</v>
          </cell>
        </row>
        <row r="14">
          <cell r="I14">
            <v>13530</v>
          </cell>
          <cell r="AA14">
            <v>14166.273683100002</v>
          </cell>
        </row>
        <row r="15">
          <cell r="I15">
            <v>17160</v>
          </cell>
          <cell r="AA15">
            <v>18933.044369250001</v>
          </cell>
        </row>
        <row r="16">
          <cell r="I16">
            <v>17160</v>
          </cell>
          <cell r="AA16">
            <v>16318.444855350002</v>
          </cell>
        </row>
        <row r="17">
          <cell r="I17">
            <v>18240</v>
          </cell>
          <cell r="AA17">
            <v>19848.716557999996</v>
          </cell>
        </row>
        <row r="18">
          <cell r="I18">
            <v>27060</v>
          </cell>
          <cell r="AA18">
            <v>26633.758153749997</v>
          </cell>
        </row>
        <row r="19">
          <cell r="I19">
            <v>24320</v>
          </cell>
          <cell r="AA19">
            <v>24098.33925125</v>
          </cell>
        </row>
        <row r="20">
          <cell r="I20">
            <v>34320</v>
          </cell>
          <cell r="AA20">
            <v>30938.100498249998</v>
          </cell>
        </row>
        <row r="21">
          <cell r="I21">
            <v>36480</v>
          </cell>
          <cell r="AA21">
            <v>29559.873864949997</v>
          </cell>
        </row>
        <row r="22">
          <cell r="I22">
            <v>51480</v>
          </cell>
          <cell r="AA22">
            <v>46016.266285549995</v>
          </cell>
        </row>
      </sheetData>
      <sheetData sheetId="8">
        <row r="4">
          <cell r="G4">
            <v>4864</v>
          </cell>
          <cell r="Y4">
            <v>6724.6317012600011</v>
          </cell>
        </row>
        <row r="5">
          <cell r="G5">
            <v>8580</v>
          </cell>
          <cell r="Y5">
            <v>11774.527297412</v>
          </cell>
        </row>
        <row r="6">
          <cell r="G6">
            <v>13530</v>
          </cell>
          <cell r="Y6">
            <v>14700.598091959999</v>
          </cell>
        </row>
        <row r="7">
          <cell r="G7">
            <v>17160</v>
          </cell>
          <cell r="Y7">
            <v>16852.769264210005</v>
          </cell>
        </row>
        <row r="8">
          <cell r="G8">
            <v>27060</v>
          </cell>
          <cell r="Y8">
            <v>32624.850006297995</v>
          </cell>
        </row>
        <row r="11">
          <cell r="G11">
            <v>8910</v>
          </cell>
          <cell r="Y11">
            <v>9504.7929135499999</v>
          </cell>
        </row>
        <row r="12">
          <cell r="G12">
            <v>13530</v>
          </cell>
          <cell r="Y12">
            <v>16198.397897000001</v>
          </cell>
        </row>
        <row r="13">
          <cell r="G13">
            <v>13530</v>
          </cell>
          <cell r="Y13">
            <v>13583.798383100002</v>
          </cell>
        </row>
        <row r="14">
          <cell r="G14">
            <v>17160</v>
          </cell>
          <cell r="Y14">
            <v>18350.569069250003</v>
          </cell>
        </row>
        <row r="15">
          <cell r="G15">
            <v>17160</v>
          </cell>
          <cell r="Y15">
            <v>15735.969555350002</v>
          </cell>
        </row>
        <row r="16">
          <cell r="G16">
            <v>27060</v>
          </cell>
          <cell r="Y16">
            <v>26219.42005375</v>
          </cell>
        </row>
        <row r="17">
          <cell r="G17">
            <v>34320</v>
          </cell>
          <cell r="Y17">
            <v>30523.762398250001</v>
          </cell>
        </row>
        <row r="18">
          <cell r="G18">
            <v>36795</v>
          </cell>
          <cell r="Y18">
            <v>31675.496213350008</v>
          </cell>
        </row>
        <row r="19">
          <cell r="G19">
            <v>51480</v>
          </cell>
          <cell r="Y19">
            <v>45770.065385549999</v>
          </cell>
        </row>
      </sheetData>
      <sheetData sheetId="9">
        <row r="5">
          <cell r="I5">
            <v>11470</v>
          </cell>
          <cell r="Z5">
            <v>14813.547138412001</v>
          </cell>
        </row>
        <row r="6">
          <cell r="I6">
            <v>14800</v>
          </cell>
          <cell r="Z6">
            <v>15364.661848162003</v>
          </cell>
        </row>
        <row r="7">
          <cell r="I7">
            <v>17205</v>
          </cell>
          <cell r="Z7">
            <v>18131.707878459998</v>
          </cell>
        </row>
        <row r="8">
          <cell r="I8">
            <v>22940</v>
          </cell>
          <cell r="Z8">
            <v>23095.454957399004</v>
          </cell>
        </row>
        <row r="9">
          <cell r="I9">
            <v>29600</v>
          </cell>
          <cell r="Z9">
            <v>24197.684376899</v>
          </cell>
        </row>
        <row r="12">
          <cell r="I12">
            <v>13320</v>
          </cell>
          <cell r="Z12">
            <v>16924.033015450001</v>
          </cell>
        </row>
        <row r="13">
          <cell r="I13">
            <v>15355</v>
          </cell>
          <cell r="Z13">
            <v>23404.488068500006</v>
          </cell>
        </row>
        <row r="14">
          <cell r="I14">
            <v>15355</v>
          </cell>
          <cell r="Z14">
            <v>20789.888554600002</v>
          </cell>
        </row>
        <row r="15">
          <cell r="I15">
            <v>13320</v>
          </cell>
          <cell r="Z15">
            <v>19629.5076835</v>
          </cell>
        </row>
        <row r="16">
          <cell r="I16">
            <v>15355</v>
          </cell>
          <cell r="Z16">
            <v>17014.908169599999</v>
          </cell>
        </row>
        <row r="17">
          <cell r="I17">
            <v>26640</v>
          </cell>
          <cell r="Z17">
            <v>26267.038910749998</v>
          </cell>
        </row>
        <row r="18">
          <cell r="I18">
            <v>34410</v>
          </cell>
          <cell r="Z18">
            <v>30253.331726749999</v>
          </cell>
        </row>
        <row r="19">
          <cell r="I19">
            <v>45880</v>
          </cell>
          <cell r="Z19">
            <v>39033.114031450008</v>
          </cell>
        </row>
        <row r="20">
          <cell r="I20">
            <v>51615</v>
          </cell>
          <cell r="Z20">
            <v>45180.147012000009</v>
          </cell>
        </row>
        <row r="21">
          <cell r="I21">
            <v>53280</v>
          </cell>
          <cell r="Z21">
            <v>51435.181121499998</v>
          </cell>
        </row>
        <row r="22">
          <cell r="I22">
            <v>68820</v>
          </cell>
          <cell r="Z22">
            <v>59407.7667535</v>
          </cell>
        </row>
        <row r="23">
          <cell r="I23">
            <v>91760</v>
          </cell>
          <cell r="Z23">
            <v>75994.537562900005</v>
          </cell>
        </row>
        <row r="24">
          <cell r="I24">
            <v>103230</v>
          </cell>
          <cell r="Z24">
            <v>88288.60352400002</v>
          </cell>
        </row>
        <row r="25">
          <cell r="I25">
            <v>106560</v>
          </cell>
          <cell r="Z25">
            <v>88633.209722750005</v>
          </cell>
        </row>
        <row r="26">
          <cell r="I26">
            <v>137640</v>
          </cell>
          <cell r="Z26">
            <v>108049.95779434999</v>
          </cell>
        </row>
        <row r="27">
          <cell r="I27">
            <v>183520</v>
          </cell>
          <cell r="Z27">
            <v>151376.57532580005</v>
          </cell>
        </row>
        <row r="28">
          <cell r="I28">
            <v>206460</v>
          </cell>
          <cell r="Z28">
            <v>174343.38424800005</v>
          </cell>
        </row>
      </sheetData>
      <sheetData sheetId="10">
        <row r="4">
          <cell r="I4">
            <v>11470</v>
          </cell>
          <cell r="AA4">
            <v>12573.719438412001</v>
          </cell>
        </row>
        <row r="5">
          <cell r="I5">
            <v>14800</v>
          </cell>
          <cell r="AA5">
            <v>13124.834148161999</v>
          </cell>
        </row>
        <row r="6">
          <cell r="I6">
            <v>17205</v>
          </cell>
          <cell r="AA6">
            <v>15891.880178460002</v>
          </cell>
        </row>
        <row r="7">
          <cell r="I7">
            <v>22940</v>
          </cell>
          <cell r="AA7">
            <v>21155.872257399002</v>
          </cell>
        </row>
        <row r="8">
          <cell r="I8">
            <v>29600</v>
          </cell>
          <cell r="AA8">
            <v>22258.101676899001</v>
          </cell>
        </row>
        <row r="9">
          <cell r="I9">
            <v>51615</v>
          </cell>
          <cell r="AA9">
            <v>43243.689982548</v>
          </cell>
        </row>
        <row r="12">
          <cell r="I12">
            <v>13320</v>
          </cell>
          <cell r="AA12">
            <v>14684.205315450001</v>
          </cell>
        </row>
        <row r="13">
          <cell r="I13">
            <v>11880</v>
          </cell>
          <cell r="AA13">
            <v>11878.559908050001</v>
          </cell>
        </row>
        <row r="14">
          <cell r="I14">
            <v>15355</v>
          </cell>
          <cell r="AA14">
            <v>21164.660368500005</v>
          </cell>
        </row>
        <row r="15">
          <cell r="I15">
            <v>15355</v>
          </cell>
          <cell r="AA15">
            <v>18550.060854600004</v>
          </cell>
        </row>
        <row r="16">
          <cell r="I16">
            <v>17205</v>
          </cell>
          <cell r="AA16">
            <v>17389.679983500006</v>
          </cell>
        </row>
        <row r="17">
          <cell r="I17">
            <v>17205</v>
          </cell>
          <cell r="AA17">
            <v>14775.080469600003</v>
          </cell>
        </row>
        <row r="18">
          <cell r="I18">
            <v>26640</v>
          </cell>
          <cell r="AA18">
            <v>24327.456210749999</v>
          </cell>
        </row>
        <row r="19">
          <cell r="I19">
            <v>34410</v>
          </cell>
          <cell r="AA19">
            <v>28313.74902675</v>
          </cell>
        </row>
        <row r="20">
          <cell r="I20">
            <v>45880</v>
          </cell>
          <cell r="AA20">
            <v>36775.271631450007</v>
          </cell>
        </row>
        <row r="21">
          <cell r="I21">
            <v>51615</v>
          </cell>
          <cell r="AA21">
            <v>42622.059612000005</v>
          </cell>
        </row>
        <row r="22">
          <cell r="I22">
            <v>53280</v>
          </cell>
          <cell r="AA22">
            <v>48150.500821499998</v>
          </cell>
        </row>
        <row r="23">
          <cell r="I23">
            <v>68820</v>
          </cell>
          <cell r="AA23">
            <v>56123.086453500007</v>
          </cell>
        </row>
        <row r="24">
          <cell r="I24">
            <v>91760</v>
          </cell>
          <cell r="AA24">
            <v>73046.131662900007</v>
          </cell>
        </row>
        <row r="25">
          <cell r="I25">
            <v>103230</v>
          </cell>
          <cell r="AA25">
            <v>84739.707624000002</v>
          </cell>
        </row>
        <row r="26">
          <cell r="I26">
            <v>106560</v>
          </cell>
          <cell r="AA26">
            <v>85468.627422749996</v>
          </cell>
        </row>
        <row r="27">
          <cell r="I27">
            <v>137640</v>
          </cell>
          <cell r="AA27">
            <v>101413.79868675</v>
          </cell>
        </row>
        <row r="28">
          <cell r="I28">
            <v>183520</v>
          </cell>
          <cell r="AA28">
            <v>134102.69683634999</v>
          </cell>
        </row>
        <row r="29">
          <cell r="I29">
            <v>206460</v>
          </cell>
          <cell r="AA29">
            <v>153079.41784575002</v>
          </cell>
        </row>
      </sheetData>
      <sheetData sheetId="11">
        <row r="16">
          <cell r="I16">
            <v>13320</v>
          </cell>
          <cell r="AA16">
            <v>15371.766365449999</v>
          </cell>
        </row>
        <row r="17">
          <cell r="I17">
            <v>14800</v>
          </cell>
          <cell r="AA17">
            <v>21852.221418500005</v>
          </cell>
        </row>
        <row r="18">
          <cell r="I18">
            <v>14800</v>
          </cell>
          <cell r="AA18">
            <v>19226.704996400003</v>
          </cell>
        </row>
        <row r="19">
          <cell r="I19">
            <v>17205</v>
          </cell>
          <cell r="AA19">
            <v>18077.241033500006</v>
          </cell>
        </row>
        <row r="20">
          <cell r="I20">
            <v>17205</v>
          </cell>
          <cell r="AA20">
            <v>15451.724611400001</v>
          </cell>
        </row>
        <row r="21">
          <cell r="I21">
            <v>26640</v>
          </cell>
          <cell r="AA21">
            <v>25585.482760750001</v>
          </cell>
        </row>
        <row r="22">
          <cell r="I22">
            <v>34410</v>
          </cell>
          <cell r="AA22">
            <v>29571.775576750002</v>
          </cell>
        </row>
        <row r="23">
          <cell r="I23">
            <v>46035</v>
          </cell>
          <cell r="AA23">
            <v>44546.630062000004</v>
          </cell>
        </row>
      </sheetData>
      <sheetData sheetId="12">
        <row r="4">
          <cell r="G4" t="str">
            <v>4455 / 3970</v>
          </cell>
          <cell r="W4">
            <v>6488.9779677506667</v>
          </cell>
        </row>
        <row r="5">
          <cell r="G5" t="str">
            <v>4455 / 3970</v>
          </cell>
          <cell r="W5">
            <v>6122.6790677506669</v>
          </cell>
        </row>
        <row r="6">
          <cell r="G6" t="str">
            <v>5280 / 4700</v>
          </cell>
          <cell r="W6">
            <v>6660.3370367966672</v>
          </cell>
        </row>
        <row r="7">
          <cell r="G7" t="str">
            <v>5280 / 4700</v>
          </cell>
          <cell r="W7">
            <v>6294.0381367966675</v>
          </cell>
        </row>
        <row r="8">
          <cell r="G8" t="str">
            <v>6600 / 5880</v>
          </cell>
          <cell r="W8">
            <v>8165.3468852339993</v>
          </cell>
        </row>
        <row r="9">
          <cell r="G9" t="str">
            <v>6600 / 5880</v>
          </cell>
          <cell r="W9">
            <v>7708.974485234</v>
          </cell>
        </row>
        <row r="10">
          <cell r="G10" t="str">
            <v>7520 / 6762</v>
          </cell>
          <cell r="W10">
            <v>8751.1845689399997</v>
          </cell>
        </row>
        <row r="11">
          <cell r="G11" t="str">
            <v>7520 / 6762</v>
          </cell>
          <cell r="W11">
            <v>8294.8121689399995</v>
          </cell>
        </row>
        <row r="12">
          <cell r="G12" t="str">
            <v>8910 / 7940</v>
          </cell>
          <cell r="W12">
            <v>10164.637947273335</v>
          </cell>
        </row>
        <row r="13">
          <cell r="G13" t="str">
            <v>8910 / 7940</v>
          </cell>
          <cell r="W13">
            <v>9618.1920472733345</v>
          </cell>
        </row>
        <row r="14">
          <cell r="G14" t="str">
            <v>10560 / 9400</v>
          </cell>
          <cell r="W14">
            <v>11794.990635501334</v>
          </cell>
        </row>
        <row r="15">
          <cell r="G15" t="str">
            <v>10560 / 9400</v>
          </cell>
          <cell r="W15">
            <v>11248.544735501333</v>
          </cell>
        </row>
        <row r="16">
          <cell r="G16" t="str">
            <v>13200 / 11760</v>
          </cell>
          <cell r="W16">
            <v>15147.728470467999</v>
          </cell>
        </row>
        <row r="17">
          <cell r="G17" t="str">
            <v>13200 / 11760</v>
          </cell>
          <cell r="W17">
            <v>14421.135570467999</v>
          </cell>
        </row>
        <row r="18">
          <cell r="G18" t="str">
            <v>3600 / 2700</v>
          </cell>
          <cell r="W18">
            <v>6488.9779677506667</v>
          </cell>
        </row>
        <row r="19">
          <cell r="G19" t="str">
            <v>3600 / 2700</v>
          </cell>
          <cell r="W19">
            <v>6122.6790677506669</v>
          </cell>
        </row>
        <row r="20">
          <cell r="G20" t="str">
            <v>4200 / 3500</v>
          </cell>
          <cell r="W20">
            <v>6660.3370367966672</v>
          </cell>
        </row>
        <row r="21">
          <cell r="G21" t="str">
            <v>4200 / 3500</v>
          </cell>
          <cell r="W21">
            <v>6294.0381367966675</v>
          </cell>
        </row>
        <row r="22">
          <cell r="G22" t="str">
            <v>4920 / 4100</v>
          </cell>
          <cell r="W22">
            <v>8165.3468852339993</v>
          </cell>
        </row>
        <row r="23">
          <cell r="G23" t="str">
            <v>4920 / 4100</v>
          </cell>
          <cell r="W23">
            <v>7708.974485234</v>
          </cell>
        </row>
        <row r="24">
          <cell r="G24" t="str">
            <v>6240 / 5200</v>
          </cell>
          <cell r="W24">
            <v>8751.1845689399997</v>
          </cell>
        </row>
        <row r="25">
          <cell r="G25" t="str">
            <v>6240 / 5200</v>
          </cell>
          <cell r="W25">
            <v>8294.8121689399995</v>
          </cell>
        </row>
        <row r="26">
          <cell r="G26" t="str">
            <v>6480 / 5400</v>
          </cell>
          <cell r="W26">
            <v>10164.637947273335</v>
          </cell>
        </row>
        <row r="27">
          <cell r="G27" t="str">
            <v>6480 / 5400</v>
          </cell>
          <cell r="W27">
            <v>9618.1920472733345</v>
          </cell>
        </row>
        <row r="28">
          <cell r="G28" t="str">
            <v>8400 /7000</v>
          </cell>
          <cell r="W28">
            <v>11794.990635501334</v>
          </cell>
        </row>
        <row r="29">
          <cell r="G29" t="str">
            <v>8400 /7000</v>
          </cell>
          <cell r="W29">
            <v>11248.544735501333</v>
          </cell>
        </row>
        <row r="30">
          <cell r="G30" t="str">
            <v>9840 / 8200</v>
          </cell>
          <cell r="W30">
            <v>15147.728470467999</v>
          </cell>
        </row>
        <row r="31">
          <cell r="G31" t="str">
            <v>9840 / 8200</v>
          </cell>
          <cell r="W31">
            <v>14421.135570467999</v>
          </cell>
        </row>
        <row r="33">
          <cell r="G33">
            <v>4050</v>
          </cell>
          <cell r="W33">
            <v>7648.8334101006676</v>
          </cell>
        </row>
        <row r="34">
          <cell r="G34">
            <v>5250</v>
          </cell>
          <cell r="W34">
            <v>8022.4585282966673</v>
          </cell>
        </row>
        <row r="35">
          <cell r="G35">
            <v>6150</v>
          </cell>
          <cell r="W35">
            <v>10328.627122484</v>
          </cell>
        </row>
        <row r="36">
          <cell r="G36">
            <v>7800</v>
          </cell>
          <cell r="W36">
            <v>11108.23992674</v>
          </cell>
        </row>
        <row r="37">
          <cell r="G37">
            <v>8100</v>
          </cell>
          <cell r="W37">
            <v>13129.076930273333</v>
          </cell>
        </row>
        <row r="38">
          <cell r="G38">
            <v>10500</v>
          </cell>
          <cell r="W38">
            <v>13664.187380543335</v>
          </cell>
        </row>
        <row r="39">
          <cell r="G39">
            <v>12300</v>
          </cell>
          <cell r="W39">
            <v>19714.484944968</v>
          </cell>
        </row>
        <row r="41">
          <cell r="G41">
            <v>3240</v>
          </cell>
          <cell r="W41">
            <v>7648.8334101006676</v>
          </cell>
        </row>
        <row r="42">
          <cell r="G42">
            <v>4200</v>
          </cell>
          <cell r="W42">
            <v>8022.4585282966673</v>
          </cell>
        </row>
        <row r="43">
          <cell r="G43">
            <v>4920</v>
          </cell>
          <cell r="W43">
            <v>10328.627122484</v>
          </cell>
        </row>
        <row r="44">
          <cell r="G44">
            <v>6240</v>
          </cell>
          <cell r="W44">
            <v>10914.464806189997</v>
          </cell>
        </row>
        <row r="45">
          <cell r="G45">
            <v>6480</v>
          </cell>
          <cell r="W45">
            <v>13129.076930273333</v>
          </cell>
        </row>
        <row r="46">
          <cell r="G46">
            <v>8400</v>
          </cell>
          <cell r="W46">
            <v>13664.187380543335</v>
          </cell>
        </row>
        <row r="47">
          <cell r="G47">
            <v>9840</v>
          </cell>
          <cell r="W47">
            <v>19714.484944968</v>
          </cell>
        </row>
      </sheetData>
      <sheetData sheetId="13"/>
      <sheetData sheetId="14">
        <row r="4">
          <cell r="G4">
            <v>6150</v>
          </cell>
          <cell r="W4">
            <v>12702.964582484001</v>
          </cell>
        </row>
        <row r="5">
          <cell r="G5">
            <v>7800</v>
          </cell>
          <cell r="W5">
            <v>13482.57738674</v>
          </cell>
        </row>
        <row r="6">
          <cell r="G6">
            <v>8100</v>
          </cell>
          <cell r="W6">
            <v>15802.458410273332</v>
          </cell>
        </row>
        <row r="7">
          <cell r="G7">
            <v>10500</v>
          </cell>
          <cell r="W7">
            <v>16337.568860543333</v>
          </cell>
        </row>
        <row r="9">
          <cell r="G9">
            <v>4920</v>
          </cell>
          <cell r="W9">
            <v>12702.964582484001</v>
          </cell>
        </row>
        <row r="10">
          <cell r="G10">
            <v>6240</v>
          </cell>
          <cell r="W10">
            <v>13482.57738674</v>
          </cell>
        </row>
        <row r="11">
          <cell r="G11">
            <v>6480</v>
          </cell>
          <cell r="W11">
            <v>15802.458410273332</v>
          </cell>
        </row>
        <row r="12">
          <cell r="G12">
            <v>8400</v>
          </cell>
          <cell r="W12">
            <v>16337.568860543333</v>
          </cell>
        </row>
        <row r="14">
          <cell r="G14" t="str">
            <v>6600 / 5880</v>
          </cell>
          <cell r="W14">
            <v>10029.267845234001</v>
          </cell>
        </row>
        <row r="15">
          <cell r="G15" t="str">
            <v>7520 / 6762</v>
          </cell>
          <cell r="W15">
            <v>10615.105528940001</v>
          </cell>
        </row>
        <row r="16">
          <cell r="G16" t="str">
            <v>8910 / 7940</v>
          </cell>
          <cell r="W16">
            <v>12237.529427273335</v>
          </cell>
        </row>
        <row r="17">
          <cell r="G17" t="str">
            <v>10560 / 9400</v>
          </cell>
          <cell r="W17">
            <v>12772.639877543334</v>
          </cell>
        </row>
        <row r="19">
          <cell r="G19" t="str">
            <v>4920 / 4100</v>
          </cell>
          <cell r="W19">
            <v>10029.267845234001</v>
          </cell>
        </row>
        <row r="20">
          <cell r="G20" t="str">
            <v>6240 / 5200</v>
          </cell>
          <cell r="W20">
            <v>10615.105528940001</v>
          </cell>
        </row>
        <row r="21">
          <cell r="G21" t="str">
            <v>6480 / 5400</v>
          </cell>
          <cell r="W21">
            <v>12237.529427273335</v>
          </cell>
        </row>
        <row r="22">
          <cell r="G22" t="str">
            <v>8400 /7000</v>
          </cell>
          <cell r="W22">
            <v>12772.639877543334</v>
          </cell>
        </row>
      </sheetData>
      <sheetData sheetId="15"/>
      <sheetData sheetId="16">
        <row r="4">
          <cell r="H4">
            <v>3691.1700000000005</v>
          </cell>
          <cell r="U4">
            <v>5142.0268552840007</v>
          </cell>
        </row>
        <row r="5">
          <cell r="H5">
            <v>3095.8200000000006</v>
          </cell>
          <cell r="U5">
            <v>5142.0268552840007</v>
          </cell>
        </row>
        <row r="6">
          <cell r="H6">
            <v>5167.6380000000008</v>
          </cell>
          <cell r="U6">
            <v>5582.3620889519998</v>
          </cell>
        </row>
        <row r="7">
          <cell r="H7">
            <v>4334.148000000001</v>
          </cell>
          <cell r="U7">
            <v>5582.3620889519998</v>
          </cell>
        </row>
        <row r="8">
          <cell r="H8">
            <v>8530.7039999999997</v>
          </cell>
          <cell r="U8">
            <v>7308.3252753719999</v>
          </cell>
        </row>
        <row r="9">
          <cell r="H9">
            <v>7154.7840000000006</v>
          </cell>
          <cell r="U9">
            <v>7308.3252753719999</v>
          </cell>
        </row>
        <row r="10">
          <cell r="H10">
            <v>10171.224</v>
          </cell>
          <cell r="U10">
            <v>7571.2408145219997</v>
          </cell>
        </row>
        <row r="11">
          <cell r="H11">
            <v>8530.7040000000015</v>
          </cell>
          <cell r="U11">
            <v>7571.2408145219997</v>
          </cell>
        </row>
        <row r="15">
          <cell r="H15">
            <v>6746.2200000000012</v>
          </cell>
          <cell r="U15">
            <v>7308.3252753719999</v>
          </cell>
        </row>
        <row r="16">
          <cell r="H16">
            <v>5658.12</v>
          </cell>
          <cell r="U16">
            <v>7308.3252753719999</v>
          </cell>
        </row>
        <row r="17">
          <cell r="H17">
            <v>8043.5700000000006</v>
          </cell>
          <cell r="U17">
            <v>7571.2408145219997</v>
          </cell>
        </row>
        <row r="18">
          <cell r="H18">
            <v>6746.22</v>
          </cell>
          <cell r="U18">
            <v>7571.2408145219997</v>
          </cell>
        </row>
        <row r="20">
          <cell r="H20">
            <v>3691.1700000000005</v>
          </cell>
          <cell r="U20">
            <v>6355.767267784001</v>
          </cell>
        </row>
        <row r="21">
          <cell r="H21">
            <v>3095.8200000000006</v>
          </cell>
          <cell r="U21">
            <v>6355.767267784001</v>
          </cell>
        </row>
        <row r="22">
          <cell r="H22">
            <v>5167.6380000000008</v>
          </cell>
          <cell r="U22">
            <v>6796.1025014519992</v>
          </cell>
        </row>
        <row r="23">
          <cell r="H23">
            <v>4334.148000000001</v>
          </cell>
          <cell r="U23">
            <v>6796.1025014519992</v>
          </cell>
        </row>
        <row r="24">
          <cell r="H24">
            <v>8530.7039999999997</v>
          </cell>
          <cell r="U24">
            <v>8522.0656878720001</v>
          </cell>
        </row>
        <row r="25">
          <cell r="H25">
            <v>7154.7840000000006</v>
          </cell>
          <cell r="U25">
            <v>8522.0656878720001</v>
          </cell>
        </row>
        <row r="26">
          <cell r="H26">
            <v>10171.224</v>
          </cell>
          <cell r="U26">
            <v>8784.9812270219991</v>
          </cell>
        </row>
        <row r="27">
          <cell r="H27">
            <v>8530.7040000000015</v>
          </cell>
          <cell r="U27">
            <v>8784.9812270219991</v>
          </cell>
        </row>
        <row r="29">
          <cell r="H29">
            <v>6746.2200000000012</v>
          </cell>
          <cell r="U29">
            <v>8522.0656878720001</v>
          </cell>
        </row>
        <row r="30">
          <cell r="H30">
            <v>5658.12</v>
          </cell>
          <cell r="U30">
            <v>8522.0656878720001</v>
          </cell>
        </row>
        <row r="31">
          <cell r="H31">
            <v>8043.5700000000006</v>
          </cell>
          <cell r="U31">
            <v>8784.9812270219991</v>
          </cell>
        </row>
        <row r="32">
          <cell r="H32">
            <v>6746.22</v>
          </cell>
          <cell r="U32">
            <v>8784.9812270219991</v>
          </cell>
        </row>
        <row r="34">
          <cell r="H34">
            <v>3691.1700000000005</v>
          </cell>
          <cell r="U34">
            <v>6671.0245177840015</v>
          </cell>
        </row>
        <row r="35">
          <cell r="H35">
            <v>3095.8200000000006</v>
          </cell>
          <cell r="U35">
            <v>6671.0245177840015</v>
          </cell>
        </row>
        <row r="36">
          <cell r="H36">
            <v>5167.6380000000008</v>
          </cell>
          <cell r="U36">
            <v>7111.3597514520006</v>
          </cell>
        </row>
        <row r="37">
          <cell r="H37">
            <v>4334.148000000001</v>
          </cell>
          <cell r="U37">
            <v>7111.3597514520006</v>
          </cell>
        </row>
        <row r="38">
          <cell r="H38">
            <v>8530.7039999999997</v>
          </cell>
          <cell r="U38">
            <v>8837.3229378720007</v>
          </cell>
        </row>
        <row r="39">
          <cell r="H39">
            <v>7154.7840000000006</v>
          </cell>
          <cell r="U39">
            <v>8837.3229378720007</v>
          </cell>
        </row>
        <row r="40">
          <cell r="H40">
            <v>10171.224</v>
          </cell>
          <cell r="U40">
            <v>9100.2384770219996</v>
          </cell>
        </row>
        <row r="41">
          <cell r="H41">
            <v>8530.7040000000015</v>
          </cell>
          <cell r="U41">
            <v>9100.2384770219996</v>
          </cell>
        </row>
        <row r="43">
          <cell r="H43">
            <v>6746.2200000000012</v>
          </cell>
          <cell r="U43">
            <v>8837.3229378720007</v>
          </cell>
        </row>
        <row r="44">
          <cell r="H44">
            <v>5658.12</v>
          </cell>
          <cell r="U44">
            <v>8837.3229378720007</v>
          </cell>
        </row>
        <row r="45">
          <cell r="H45">
            <v>8043.5700000000006</v>
          </cell>
          <cell r="U45">
            <v>9100.2384770219996</v>
          </cell>
        </row>
        <row r="46">
          <cell r="H46">
            <v>6746.22</v>
          </cell>
          <cell r="U46">
            <v>9100.2384770219996</v>
          </cell>
        </row>
      </sheetData>
      <sheetData sheetId="17">
        <row r="4">
          <cell r="G4">
            <v>5300</v>
          </cell>
          <cell r="U4">
            <v>7262.8172608200002</v>
          </cell>
        </row>
        <row r="5">
          <cell r="G5">
            <v>4550</v>
          </cell>
          <cell r="U5">
            <v>7262.8172608200002</v>
          </cell>
        </row>
        <row r="6">
          <cell r="G6">
            <v>8530.7039999999997</v>
          </cell>
          <cell r="U6">
            <v>9002.6719427040007</v>
          </cell>
        </row>
        <row r="7">
          <cell r="G7">
            <v>7154.7840000000006</v>
          </cell>
          <cell r="U7">
            <v>9002.6719427040007</v>
          </cell>
        </row>
        <row r="9">
          <cell r="G9">
            <v>5189.4000000000005</v>
          </cell>
          <cell r="U9">
            <v>7656.4096323000012</v>
          </cell>
        </row>
        <row r="10">
          <cell r="G10">
            <v>4352.3999999999996</v>
          </cell>
          <cell r="U10">
            <v>7656.4096323000012</v>
          </cell>
        </row>
      </sheetData>
      <sheetData sheetId="18">
        <row r="4">
          <cell r="G4">
            <v>5300</v>
          </cell>
          <cell r="U4">
            <v>7262.8172608200002</v>
          </cell>
        </row>
        <row r="5">
          <cell r="G5">
            <v>4550</v>
          </cell>
          <cell r="U5">
            <v>7262.8172608200002</v>
          </cell>
        </row>
        <row r="6">
          <cell r="G6">
            <v>8530.7039999999997</v>
          </cell>
          <cell r="U6">
            <v>9002.6719427040007</v>
          </cell>
        </row>
        <row r="7">
          <cell r="G7">
            <v>7154.7840000000006</v>
          </cell>
          <cell r="U7">
            <v>9002.6719427040007</v>
          </cell>
        </row>
        <row r="9">
          <cell r="G9">
            <v>5189.4000000000005</v>
          </cell>
          <cell r="U9">
            <v>7656.4096323000012</v>
          </cell>
        </row>
        <row r="10">
          <cell r="G10">
            <v>4352.3999999999996</v>
          </cell>
          <cell r="U10">
            <v>7656.4096323000012</v>
          </cell>
        </row>
      </sheetData>
      <sheetData sheetId="19">
        <row r="4">
          <cell r="G4">
            <v>3600</v>
          </cell>
          <cell r="U4">
            <v>6995.7394852839998</v>
          </cell>
        </row>
        <row r="5">
          <cell r="G5">
            <v>3000</v>
          </cell>
          <cell r="U5">
            <v>6995.7394852839998</v>
          </cell>
        </row>
        <row r="6">
          <cell r="G6">
            <v>5300</v>
          </cell>
          <cell r="U6">
            <v>7445.6664658200007</v>
          </cell>
        </row>
        <row r="7">
          <cell r="G7">
            <v>4550</v>
          </cell>
          <cell r="U7">
            <v>7445.6664658200007</v>
          </cell>
        </row>
        <row r="8">
          <cell r="G8">
            <v>8530.7039999999997</v>
          </cell>
          <cell r="U8">
            <v>9185.5211477040011</v>
          </cell>
        </row>
        <row r="9">
          <cell r="G9">
            <v>7154.7840000000006</v>
          </cell>
          <cell r="U9">
            <v>9185.5211477040011</v>
          </cell>
        </row>
        <row r="10">
          <cell r="G10">
            <v>10171.224</v>
          </cell>
          <cell r="U10">
            <v>9448.4366868540001</v>
          </cell>
        </row>
        <row r="11">
          <cell r="G11">
            <v>8530.7040000000015</v>
          </cell>
          <cell r="U11">
            <v>9448.4366868540001</v>
          </cell>
        </row>
        <row r="13">
          <cell r="G13">
            <v>6746.2200000000012</v>
          </cell>
          <cell r="U13">
            <v>9185.5211477040011</v>
          </cell>
        </row>
        <row r="14">
          <cell r="G14">
            <v>5658.12</v>
          </cell>
          <cell r="U14">
            <v>9185.5211477040011</v>
          </cell>
        </row>
        <row r="15">
          <cell r="G15">
            <v>8043.5700000000006</v>
          </cell>
          <cell r="U15">
            <v>9448.4366868540001</v>
          </cell>
        </row>
        <row r="16">
          <cell r="G16">
            <v>6746.22</v>
          </cell>
          <cell r="U16">
            <v>9448.4366868540001</v>
          </cell>
        </row>
      </sheetData>
      <sheetData sheetId="20">
        <row r="4">
          <cell r="G4">
            <v>3691.1700000000005</v>
          </cell>
          <cell r="U4">
            <v>5142.0268552840007</v>
          </cell>
        </row>
        <row r="5">
          <cell r="G5">
            <v>3095.8200000000006</v>
          </cell>
          <cell r="U5">
            <v>5142.0268552840007</v>
          </cell>
        </row>
        <row r="6">
          <cell r="G6">
            <v>5300</v>
          </cell>
          <cell r="U6">
            <v>5591.9538358199998</v>
          </cell>
        </row>
        <row r="7">
          <cell r="G7">
            <v>4550</v>
          </cell>
          <cell r="U7">
            <v>5591.9538358199998</v>
          </cell>
        </row>
        <row r="8">
          <cell r="G8">
            <v>8530.7039999999997</v>
          </cell>
          <cell r="U8">
            <v>7331.8085177039993</v>
          </cell>
        </row>
        <row r="9">
          <cell r="G9">
            <v>7154.7840000000006</v>
          </cell>
          <cell r="U9">
            <v>7331.8085177039993</v>
          </cell>
        </row>
        <row r="10">
          <cell r="G10">
            <v>10171.224</v>
          </cell>
          <cell r="U10">
            <v>7594.7240568539992</v>
          </cell>
        </row>
        <row r="11">
          <cell r="G11">
            <v>8530.7040000000015</v>
          </cell>
          <cell r="U11">
            <v>7594.7240568539992</v>
          </cell>
        </row>
        <row r="15">
          <cell r="G15">
            <v>6746.2200000000012</v>
          </cell>
          <cell r="U15">
            <v>7331.8085177039993</v>
          </cell>
        </row>
        <row r="16">
          <cell r="G16">
            <v>5658.12</v>
          </cell>
          <cell r="U16">
            <v>7331.8085177039993</v>
          </cell>
        </row>
        <row r="17">
          <cell r="G17">
            <v>8043.5700000000006</v>
          </cell>
          <cell r="U17">
            <v>7594.7240568539992</v>
          </cell>
        </row>
        <row r="18">
          <cell r="G18">
            <v>6746.22</v>
          </cell>
          <cell r="U18">
            <v>7594.7240568539992</v>
          </cell>
        </row>
        <row r="20">
          <cell r="G20">
            <v>3600</v>
          </cell>
          <cell r="U20">
            <v>6355.767267784001</v>
          </cell>
        </row>
        <row r="21">
          <cell r="G21">
            <v>3000</v>
          </cell>
          <cell r="U21">
            <v>6355.767267784001</v>
          </cell>
        </row>
        <row r="22">
          <cell r="G22">
            <v>5300</v>
          </cell>
          <cell r="U22">
            <v>6805.69424832</v>
          </cell>
        </row>
        <row r="23">
          <cell r="G23">
            <v>4550</v>
          </cell>
          <cell r="U23">
            <v>6805.69424832</v>
          </cell>
        </row>
        <row r="24">
          <cell r="G24">
            <v>8530.7039999999997</v>
          </cell>
          <cell r="U24">
            <v>8545.5489302040005</v>
          </cell>
        </row>
        <row r="25">
          <cell r="G25">
            <v>7154.7840000000006</v>
          </cell>
          <cell r="U25">
            <v>8545.5489302040005</v>
          </cell>
        </row>
        <row r="26">
          <cell r="G26">
            <v>10171.224</v>
          </cell>
          <cell r="U26">
            <v>8808.4644693539994</v>
          </cell>
        </row>
        <row r="27">
          <cell r="G27">
            <v>8530.7040000000015</v>
          </cell>
          <cell r="U27">
            <v>8808.4644693539994</v>
          </cell>
        </row>
        <row r="29">
          <cell r="G29">
            <v>6746.2200000000012</v>
          </cell>
          <cell r="U29">
            <v>8545.5489302040005</v>
          </cell>
        </row>
        <row r="30">
          <cell r="G30">
            <v>5658.12</v>
          </cell>
          <cell r="U30">
            <v>8545.5489302040005</v>
          </cell>
        </row>
        <row r="31">
          <cell r="G31">
            <v>8043.5700000000006</v>
          </cell>
          <cell r="U31">
            <v>8808.4644693539994</v>
          </cell>
        </row>
        <row r="32">
          <cell r="G32">
            <v>6746.22</v>
          </cell>
          <cell r="U32">
            <v>8808.4644693539994</v>
          </cell>
        </row>
        <row r="34">
          <cell r="G34">
            <v>3600</v>
          </cell>
          <cell r="U34">
            <v>6656.0122677840018</v>
          </cell>
        </row>
        <row r="35">
          <cell r="G35">
            <v>3000</v>
          </cell>
          <cell r="U35">
            <v>6656.0122677840018</v>
          </cell>
        </row>
        <row r="36">
          <cell r="G36">
            <v>5300</v>
          </cell>
          <cell r="U36">
            <v>7105.9392483199999</v>
          </cell>
        </row>
        <row r="37">
          <cell r="G37">
            <v>4550</v>
          </cell>
          <cell r="U37">
            <v>7105.9392483199999</v>
          </cell>
        </row>
        <row r="38">
          <cell r="G38">
            <v>8530.7039999999997</v>
          </cell>
          <cell r="U38">
            <v>8845.7939302039995</v>
          </cell>
        </row>
        <row r="39">
          <cell r="G39">
            <v>7154.7840000000006</v>
          </cell>
          <cell r="U39">
            <v>8845.7939302039995</v>
          </cell>
        </row>
        <row r="40">
          <cell r="G40">
            <v>10171.224</v>
          </cell>
          <cell r="U40">
            <v>9108.7094693540002</v>
          </cell>
        </row>
        <row r="41">
          <cell r="G41">
            <v>8530.7040000000015</v>
          </cell>
          <cell r="U41">
            <v>9108.7094693540002</v>
          </cell>
        </row>
        <row r="43">
          <cell r="G43">
            <v>6746.2200000000012</v>
          </cell>
          <cell r="U43">
            <v>8801.252944748001</v>
          </cell>
        </row>
        <row r="44">
          <cell r="G44">
            <v>5658.12</v>
          </cell>
          <cell r="U44">
            <v>8801.252944748001</v>
          </cell>
        </row>
        <row r="45">
          <cell r="G45">
            <v>8043.5700000000006</v>
          </cell>
          <cell r="U45">
            <v>9108.7094693540002</v>
          </cell>
        </row>
        <row r="46">
          <cell r="G46">
            <v>6746.22</v>
          </cell>
          <cell r="U46">
            <v>9108.7094693540002</v>
          </cell>
        </row>
      </sheetData>
      <sheetData sheetId="21">
        <row r="4">
          <cell r="G4">
            <v>3069.36</v>
          </cell>
          <cell r="S4">
            <v>5489.5604427840008</v>
          </cell>
        </row>
        <row r="5">
          <cell r="G5">
            <v>3606.4979999999996</v>
          </cell>
          <cell r="S5">
            <v>5489.5604427840008</v>
          </cell>
        </row>
        <row r="6">
          <cell r="G6">
            <v>4233.6000000000004</v>
          </cell>
          <cell r="S6">
            <v>5927.47762332</v>
          </cell>
        </row>
        <row r="7">
          <cell r="G7">
            <v>4974.4799999999996</v>
          </cell>
          <cell r="S7">
            <v>5927.47762332</v>
          </cell>
        </row>
        <row r="8">
          <cell r="G8">
            <v>7338.24</v>
          </cell>
          <cell r="S8">
            <v>7667.3323052040005</v>
          </cell>
        </row>
        <row r="9">
          <cell r="G9">
            <v>8622.4319999999989</v>
          </cell>
          <cell r="S9">
            <v>7667.3323052040005</v>
          </cell>
        </row>
        <row r="10">
          <cell r="G10">
            <v>5803.2000000000007</v>
          </cell>
          <cell r="S10">
            <v>7667.3323052040005</v>
          </cell>
        </row>
        <row r="11">
          <cell r="G11">
            <v>6818.76</v>
          </cell>
          <cell r="S11">
            <v>7667.3323052040005</v>
          </cell>
        </row>
      </sheetData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3"/>
  <sheetViews>
    <sheetView tabSelected="1" zoomScaleNormal="100" workbookViewId="0">
      <selection activeCell="H49" sqref="H49"/>
    </sheetView>
  </sheetViews>
  <sheetFormatPr baseColWidth="10" defaultColWidth="9.1640625" defaultRowHeight="14"/>
  <cols>
    <col min="1" max="1" width="36.6640625" style="1" customWidth="1"/>
    <col min="2" max="2" width="3.83203125" style="1" bestFit="1" customWidth="1"/>
    <col min="3" max="3" width="41.5" style="1" customWidth="1"/>
    <col min="4" max="4" width="19" style="1" bestFit="1" customWidth="1"/>
    <col min="5" max="5" width="17" style="1" customWidth="1"/>
    <col min="6" max="6" width="12.1640625" style="1" customWidth="1"/>
    <col min="7" max="16384" width="9.1640625" style="1"/>
  </cols>
  <sheetData>
    <row r="1" spans="1:6" ht="69.75" customHeight="1">
      <c r="A1" s="116" t="s">
        <v>0</v>
      </c>
      <c r="B1" s="116"/>
      <c r="C1" s="116"/>
      <c r="D1" s="116"/>
      <c r="E1" s="116"/>
    </row>
    <row r="2" spans="1:6" ht="16">
      <c r="A2" s="117">
        <f ca="1">TODAY()</f>
        <v>45350</v>
      </c>
      <c r="B2" s="117"/>
      <c r="C2" s="117"/>
      <c r="D2" s="117"/>
      <c r="E2" s="117"/>
      <c r="F2" s="117"/>
    </row>
    <row r="3" spans="1:6" ht="58.5" customHeight="1">
      <c r="A3" s="2" t="s">
        <v>1</v>
      </c>
      <c r="B3" s="118" t="s">
        <v>2</v>
      </c>
      <c r="C3" s="119"/>
      <c r="D3" s="2" t="s">
        <v>3</v>
      </c>
      <c r="E3" s="2" t="s">
        <v>4</v>
      </c>
      <c r="F3" s="2" t="s">
        <v>5</v>
      </c>
    </row>
    <row r="4" spans="1:6" ht="48.75" customHeight="1">
      <c r="A4" s="120" t="s">
        <v>6</v>
      </c>
      <c r="B4" s="120"/>
      <c r="C4" s="120"/>
      <c r="D4" s="120"/>
      <c r="E4" s="120"/>
      <c r="F4" s="3">
        <v>0.1</v>
      </c>
    </row>
    <row r="5" spans="1:6" ht="23">
      <c r="A5" s="121" t="s">
        <v>7</v>
      </c>
      <c r="B5" s="122"/>
      <c r="C5" s="122"/>
      <c r="D5" s="122"/>
      <c r="E5" s="122"/>
      <c r="F5" s="122"/>
    </row>
    <row r="6" spans="1:6" ht="15.75" customHeight="1">
      <c r="A6" s="4"/>
      <c r="B6" s="123" t="s">
        <v>8</v>
      </c>
      <c r="C6" s="124"/>
      <c r="D6" s="124"/>
      <c r="E6" s="124"/>
      <c r="F6" s="124"/>
    </row>
    <row r="7" spans="1:6">
      <c r="A7" s="4"/>
      <c r="B7" s="5">
        <v>1</v>
      </c>
      <c r="C7" s="6" t="s">
        <v>9</v>
      </c>
      <c r="D7" s="5">
        <f>'[1]LENTUM пром линза'!$G4</f>
        <v>4864</v>
      </c>
      <c r="E7" s="7">
        <f>'[1]LENTUM пром линза'!$Y4</f>
        <v>6724.6317012600011</v>
      </c>
      <c r="F7" s="7">
        <f t="shared" ref="F7:F9" si="0">E7-(E7*$F$4)</f>
        <v>6052.1685311340007</v>
      </c>
    </row>
    <row r="8" spans="1:6">
      <c r="A8" s="4"/>
      <c r="B8" s="8">
        <v>2</v>
      </c>
      <c r="C8" s="9" t="s">
        <v>10</v>
      </c>
      <c r="D8" s="5">
        <f>'[1]LENTUM пром линза'!$G5</f>
        <v>8580</v>
      </c>
      <c r="E8" s="7">
        <f>'[1]LENTUM пром линза'!$Y5</f>
        <v>11774.527297412</v>
      </c>
      <c r="F8" s="7">
        <f t="shared" si="0"/>
        <v>10597.074567670799</v>
      </c>
    </row>
    <row r="9" spans="1:6">
      <c r="A9" s="4"/>
      <c r="B9" s="8">
        <v>3</v>
      </c>
      <c r="C9" s="9" t="s">
        <v>11</v>
      </c>
      <c r="D9" s="5">
        <f>'[1]LENTUM пром линза'!$G6</f>
        <v>13530</v>
      </c>
      <c r="E9" s="7">
        <f>'[1]LENTUM пром линза'!$Y6</f>
        <v>14700.598091959999</v>
      </c>
      <c r="F9" s="7">
        <f t="shared" si="0"/>
        <v>13230.538282763999</v>
      </c>
    </row>
    <row r="10" spans="1:6">
      <c r="A10" s="4"/>
      <c r="B10" s="8">
        <v>4</v>
      </c>
      <c r="C10" s="9" t="s">
        <v>12</v>
      </c>
      <c r="D10" s="5">
        <f>'[1]LENTUM пром линза'!$G7</f>
        <v>17160</v>
      </c>
      <c r="E10" s="7">
        <f>'[1]LENTUM пром линза'!$Y7</f>
        <v>16852.769264210005</v>
      </c>
      <c r="F10" s="7">
        <f t="shared" ref="F10:F31" si="1">E10-(E10*$F$4)</f>
        <v>15167.492337789005</v>
      </c>
    </row>
    <row r="11" spans="1:6">
      <c r="A11" s="4"/>
      <c r="B11" s="8">
        <v>5</v>
      </c>
      <c r="C11" s="9" t="s">
        <v>13</v>
      </c>
      <c r="D11" s="5">
        <f>'[1]LENTUM пром линза'!$G8</f>
        <v>27060</v>
      </c>
      <c r="E11" s="7">
        <f>'[1]LENTUM пром линза'!$Y8</f>
        <v>32624.850006297995</v>
      </c>
      <c r="F11" s="7">
        <f t="shared" si="1"/>
        <v>29362.365005668194</v>
      </c>
    </row>
    <row r="12" spans="1:6" ht="15.75" customHeight="1">
      <c r="A12" s="4"/>
      <c r="B12" s="125" t="s">
        <v>14</v>
      </c>
      <c r="C12" s="125"/>
      <c r="D12" s="125"/>
      <c r="E12" s="125"/>
      <c r="F12" s="125"/>
    </row>
    <row r="13" spans="1:6">
      <c r="A13" s="4"/>
      <c r="B13" s="5">
        <v>1</v>
      </c>
      <c r="C13" s="6" t="s">
        <v>15</v>
      </c>
      <c r="D13" s="5">
        <f>'[1]LENTUM пром линза'!$G11</f>
        <v>8910</v>
      </c>
      <c r="E13" s="7">
        <f>'[1]LENTUM пром линза'!$Y11</f>
        <v>9504.7929135499999</v>
      </c>
      <c r="F13" s="7">
        <f t="shared" si="1"/>
        <v>8554.3136221950008</v>
      </c>
    </row>
    <row r="14" spans="1:6">
      <c r="A14" s="4"/>
      <c r="B14" s="8">
        <v>2</v>
      </c>
      <c r="C14" s="9" t="s">
        <v>16</v>
      </c>
      <c r="D14" s="5">
        <f>'[1]LENTUM пром линза'!$G12</f>
        <v>13530</v>
      </c>
      <c r="E14" s="7">
        <f>'[1]LENTUM пром линза'!$Y12</f>
        <v>16198.397897000001</v>
      </c>
      <c r="F14" s="7">
        <f t="shared" si="1"/>
        <v>14578.558107300001</v>
      </c>
    </row>
    <row r="15" spans="1:6">
      <c r="A15" s="4"/>
      <c r="B15" s="8">
        <v>3</v>
      </c>
      <c r="C15" s="9" t="s">
        <v>17</v>
      </c>
      <c r="D15" s="5">
        <f>'[1]LENTUM пром линза'!$G13</f>
        <v>13530</v>
      </c>
      <c r="E15" s="7">
        <f>'[1]LENTUM пром линза'!$Y13</f>
        <v>13583.798383100002</v>
      </c>
      <c r="F15" s="7">
        <f t="shared" si="1"/>
        <v>12225.418544790002</v>
      </c>
    </row>
    <row r="16" spans="1:6">
      <c r="A16" s="4"/>
      <c r="B16" s="8">
        <v>4</v>
      </c>
      <c r="C16" s="9" t="s">
        <v>18</v>
      </c>
      <c r="D16" s="5">
        <f>'[1]LENTUM пром линза'!$G14</f>
        <v>17160</v>
      </c>
      <c r="E16" s="7">
        <f>'[1]LENTUM пром линза'!$Y14</f>
        <v>18350.569069250003</v>
      </c>
      <c r="F16" s="7">
        <f t="shared" si="1"/>
        <v>16515.512162325002</v>
      </c>
    </row>
    <row r="17" spans="1:6">
      <c r="A17" s="4"/>
      <c r="B17" s="8">
        <v>5</v>
      </c>
      <c r="C17" s="9" t="s">
        <v>19</v>
      </c>
      <c r="D17" s="5">
        <f>'[1]LENTUM пром линза'!$G15</f>
        <v>17160</v>
      </c>
      <c r="E17" s="7">
        <f>'[1]LENTUM пром линза'!$Y15</f>
        <v>15735.969555350002</v>
      </c>
      <c r="F17" s="7">
        <f t="shared" si="1"/>
        <v>14162.372599815002</v>
      </c>
    </row>
    <row r="18" spans="1:6">
      <c r="A18" s="4"/>
      <c r="B18" s="8">
        <v>6</v>
      </c>
      <c r="C18" s="9" t="s">
        <v>20</v>
      </c>
      <c r="D18" s="5">
        <f>'[1]LENTUM пром линза'!$G16</f>
        <v>27060</v>
      </c>
      <c r="E18" s="7">
        <f>'[1]LENTUM пром линза'!$Y16</f>
        <v>26219.42005375</v>
      </c>
      <c r="F18" s="7">
        <f t="shared" si="1"/>
        <v>23597.478048375</v>
      </c>
    </row>
    <row r="19" spans="1:6">
      <c r="A19" s="4"/>
      <c r="B19" s="8">
        <v>7</v>
      </c>
      <c r="C19" s="9" t="s">
        <v>21</v>
      </c>
      <c r="D19" s="5">
        <f>'[1]LENTUM пром линза'!$G17</f>
        <v>34320</v>
      </c>
      <c r="E19" s="7">
        <f>'[1]LENTUM пром линза'!$Y17</f>
        <v>30523.762398250001</v>
      </c>
      <c r="F19" s="7">
        <f t="shared" si="1"/>
        <v>27471.386158425001</v>
      </c>
    </row>
    <row r="20" spans="1:6">
      <c r="A20" s="4"/>
      <c r="B20" s="8">
        <v>8</v>
      </c>
      <c r="C20" s="9" t="s">
        <v>22</v>
      </c>
      <c r="D20" s="5">
        <f>'[1]LENTUM пром линза'!$G18</f>
        <v>36795</v>
      </c>
      <c r="E20" s="7">
        <f>'[1]LENTUM пром линза'!$Y18</f>
        <v>31675.496213350008</v>
      </c>
      <c r="F20" s="7">
        <f t="shared" si="1"/>
        <v>28507.946592015007</v>
      </c>
    </row>
    <row r="21" spans="1:6">
      <c r="A21" s="4"/>
      <c r="B21" s="10">
        <v>9</v>
      </c>
      <c r="C21" s="11" t="s">
        <v>23</v>
      </c>
      <c r="D21" s="5">
        <f>'[1]LENTUM пром линза'!$G19</f>
        <v>51480</v>
      </c>
      <c r="E21" s="7">
        <f>'[1]LENTUM пром линза'!$Y19</f>
        <v>45770.065385549999</v>
      </c>
      <c r="F21" s="7">
        <f t="shared" si="1"/>
        <v>41193.058846995002</v>
      </c>
    </row>
    <row r="22" spans="1:6" ht="23">
      <c r="A22" s="126" t="s">
        <v>24</v>
      </c>
      <c r="B22" s="127"/>
      <c r="C22" s="127"/>
      <c r="D22" s="127"/>
      <c r="E22" s="127"/>
      <c r="F22" s="128"/>
    </row>
    <row r="23" spans="1:6" ht="15" customHeight="1">
      <c r="A23" s="4"/>
      <c r="B23" s="125" t="s">
        <v>8</v>
      </c>
      <c r="C23" s="125"/>
      <c r="D23" s="125"/>
      <c r="E23" s="125"/>
      <c r="F23" s="125"/>
    </row>
    <row r="24" spans="1:6">
      <c r="A24" s="4"/>
      <c r="B24" s="5">
        <v>1</v>
      </c>
      <c r="C24" s="12" t="s">
        <v>25</v>
      </c>
      <c r="D24" s="5">
        <f>[1]OPTIMUS!$I4</f>
        <v>11470</v>
      </c>
      <c r="E24" s="13">
        <f>[1]OPTIMUS!$AA4</f>
        <v>12573.719438412001</v>
      </c>
      <c r="F24" s="7">
        <f t="shared" si="1"/>
        <v>11316.3474945708</v>
      </c>
    </row>
    <row r="25" spans="1:6">
      <c r="A25" s="4"/>
      <c r="B25" s="8">
        <v>2</v>
      </c>
      <c r="C25" s="14" t="s">
        <v>26</v>
      </c>
      <c r="D25" s="5">
        <f>[1]OPTIMUS!$I5</f>
        <v>14800</v>
      </c>
      <c r="E25" s="13">
        <f>[1]OPTIMUS!$AA5</f>
        <v>13124.834148161999</v>
      </c>
      <c r="F25" s="7">
        <f t="shared" si="1"/>
        <v>11812.3507333458</v>
      </c>
    </row>
    <row r="26" spans="1:6">
      <c r="A26" s="4"/>
      <c r="B26" s="8">
        <v>3</v>
      </c>
      <c r="C26" s="14" t="s">
        <v>27</v>
      </c>
      <c r="D26" s="5">
        <f>[1]OPTIMUS!$I6</f>
        <v>17205</v>
      </c>
      <c r="E26" s="13">
        <f>[1]OPTIMUS!$AA6</f>
        <v>15891.880178460002</v>
      </c>
      <c r="F26" s="7">
        <f t="shared" si="1"/>
        <v>14302.692160614002</v>
      </c>
    </row>
    <row r="27" spans="1:6">
      <c r="A27" s="4"/>
      <c r="B27" s="8">
        <v>4</v>
      </c>
      <c r="C27" s="14" t="s">
        <v>28</v>
      </c>
      <c r="D27" s="5">
        <f>[1]OPTIMUS!$I7</f>
        <v>22940</v>
      </c>
      <c r="E27" s="13">
        <f>[1]OPTIMUS!$AA7</f>
        <v>21155.872257399002</v>
      </c>
      <c r="F27" s="7">
        <f t="shared" si="1"/>
        <v>19040.285031659103</v>
      </c>
    </row>
    <row r="28" spans="1:6">
      <c r="A28" s="4"/>
      <c r="B28" s="8">
        <v>5</v>
      </c>
      <c r="C28" s="14" t="s">
        <v>29</v>
      </c>
      <c r="D28" s="5">
        <f>[1]OPTIMUS!$I8</f>
        <v>29600</v>
      </c>
      <c r="E28" s="13">
        <f>[1]OPTIMUS!$AA8</f>
        <v>22258.101676899001</v>
      </c>
      <c r="F28" s="7">
        <f t="shared" si="1"/>
        <v>20032.291509209103</v>
      </c>
    </row>
    <row r="29" spans="1:6">
      <c r="A29" s="4"/>
      <c r="B29" s="8">
        <v>6</v>
      </c>
      <c r="C29" s="14" t="s">
        <v>30</v>
      </c>
      <c r="D29" s="5">
        <f>[1]OPTIMUS!$I9</f>
        <v>51615</v>
      </c>
      <c r="E29" s="13">
        <f>[1]OPTIMUS!$AA9</f>
        <v>43243.689982548</v>
      </c>
      <c r="F29" s="7">
        <f t="shared" si="1"/>
        <v>38919.320984293197</v>
      </c>
    </row>
    <row r="30" spans="1:6" ht="15" customHeight="1">
      <c r="A30" s="4"/>
      <c r="B30" s="129" t="s">
        <v>31</v>
      </c>
      <c r="C30" s="130"/>
      <c r="D30" s="130"/>
      <c r="E30" s="130"/>
      <c r="F30" s="131"/>
    </row>
    <row r="31" spans="1:6">
      <c r="A31" s="4"/>
      <c r="B31" s="5">
        <v>1</v>
      </c>
      <c r="C31" s="47" t="s">
        <v>32</v>
      </c>
      <c r="D31" s="5">
        <f>[1]OPTIMUS!$I12</f>
        <v>13320</v>
      </c>
      <c r="E31" s="13">
        <f>[1]OPTIMUS!$AA12</f>
        <v>14684.205315450001</v>
      </c>
      <c r="F31" s="7">
        <f t="shared" si="1"/>
        <v>13215.784783905001</v>
      </c>
    </row>
    <row r="32" spans="1:6">
      <c r="A32" s="4"/>
      <c r="B32" s="8">
        <v>2</v>
      </c>
      <c r="C32" s="15" t="s">
        <v>33</v>
      </c>
      <c r="D32" s="5">
        <f>[1]OPTIMUS!$I13</f>
        <v>11880</v>
      </c>
      <c r="E32" s="13">
        <f>[1]OPTIMUS!$AA13</f>
        <v>11878.559908050001</v>
      </c>
      <c r="F32" s="7">
        <f>E31-(E31*$F$4)</f>
        <v>13215.784783905001</v>
      </c>
    </row>
    <row r="33" spans="1:6">
      <c r="A33" s="4"/>
      <c r="B33" s="8">
        <v>3</v>
      </c>
      <c r="C33" s="15" t="s">
        <v>34</v>
      </c>
      <c r="D33" s="5">
        <f>[1]OPTIMUS!$I14</f>
        <v>15355</v>
      </c>
      <c r="E33" s="13">
        <f>[1]OPTIMUS!$AA14</f>
        <v>21164.660368500005</v>
      </c>
      <c r="F33" s="7">
        <f t="shared" ref="F33:F113" si="2">E33-(E33*$F$4)</f>
        <v>19048.194331650004</v>
      </c>
    </row>
    <row r="34" spans="1:6">
      <c r="A34" s="4"/>
      <c r="B34" s="8">
        <v>4</v>
      </c>
      <c r="C34" s="15" t="s">
        <v>35</v>
      </c>
      <c r="D34" s="5">
        <f>[1]OPTIMUS!$I15</f>
        <v>15355</v>
      </c>
      <c r="E34" s="13">
        <f>[1]OPTIMUS!$AA15</f>
        <v>18550.060854600004</v>
      </c>
      <c r="F34" s="7">
        <f t="shared" si="2"/>
        <v>16695.054769140002</v>
      </c>
    </row>
    <row r="35" spans="1:6">
      <c r="A35" s="4"/>
      <c r="B35" s="8">
        <v>5</v>
      </c>
      <c r="C35" s="15" t="s">
        <v>36</v>
      </c>
      <c r="D35" s="5">
        <f>[1]OPTIMUS!$I16</f>
        <v>17205</v>
      </c>
      <c r="E35" s="13">
        <f>[1]OPTIMUS!$AA16</f>
        <v>17389.679983500006</v>
      </c>
      <c r="F35" s="7">
        <f t="shared" si="2"/>
        <v>15650.711985150005</v>
      </c>
    </row>
    <row r="36" spans="1:6">
      <c r="A36" s="4"/>
      <c r="B36" s="8">
        <v>6</v>
      </c>
      <c r="C36" s="15" t="s">
        <v>37</v>
      </c>
      <c r="D36" s="5">
        <f>[1]OPTIMUS!$I17</f>
        <v>17205</v>
      </c>
      <c r="E36" s="13">
        <f>[1]OPTIMUS!$AA17</f>
        <v>14775.080469600003</v>
      </c>
      <c r="F36" s="7">
        <f t="shared" si="2"/>
        <v>13297.572422640003</v>
      </c>
    </row>
    <row r="37" spans="1:6">
      <c r="A37" s="4"/>
      <c r="B37" s="8">
        <v>7</v>
      </c>
      <c r="C37" s="15" t="s">
        <v>38</v>
      </c>
      <c r="D37" s="5">
        <f>[1]OPTIMUS!$I18</f>
        <v>26640</v>
      </c>
      <c r="E37" s="13">
        <f>[1]OPTIMUS!$AA18</f>
        <v>24327.456210749999</v>
      </c>
      <c r="F37" s="7">
        <f t="shared" si="2"/>
        <v>21894.710589675</v>
      </c>
    </row>
    <row r="38" spans="1:6">
      <c r="A38" s="4"/>
      <c r="B38" s="8">
        <v>8</v>
      </c>
      <c r="C38" s="15" t="s">
        <v>39</v>
      </c>
      <c r="D38" s="5">
        <f>[1]OPTIMUS!$I19</f>
        <v>34410</v>
      </c>
      <c r="E38" s="13">
        <f>[1]OPTIMUS!$AA19</f>
        <v>28313.74902675</v>
      </c>
      <c r="F38" s="7">
        <f t="shared" si="2"/>
        <v>25482.374124074999</v>
      </c>
    </row>
    <row r="39" spans="1:6">
      <c r="A39" s="4"/>
      <c r="B39" s="8">
        <v>9</v>
      </c>
      <c r="C39" s="15" t="s">
        <v>40</v>
      </c>
      <c r="D39" s="5">
        <f>[1]OPTIMUS!$I20</f>
        <v>45880</v>
      </c>
      <c r="E39" s="13">
        <f>[1]OPTIMUS!$AA20</f>
        <v>36775.271631450007</v>
      </c>
      <c r="F39" s="7">
        <f t="shared" si="2"/>
        <v>33097.744468305005</v>
      </c>
    </row>
    <row r="40" spans="1:6">
      <c r="A40" s="4"/>
      <c r="B40" s="8">
        <v>10</v>
      </c>
      <c r="C40" s="15" t="s">
        <v>41</v>
      </c>
      <c r="D40" s="5">
        <f>[1]OPTIMUS!$I21</f>
        <v>51615</v>
      </c>
      <c r="E40" s="13">
        <f>[1]OPTIMUS!$AA21</f>
        <v>42622.059612000005</v>
      </c>
      <c r="F40" s="7">
        <f t="shared" si="2"/>
        <v>38359.853650800003</v>
      </c>
    </row>
    <row r="41" spans="1:6">
      <c r="A41" s="4"/>
      <c r="B41" s="8">
        <v>11</v>
      </c>
      <c r="C41" s="16" t="s">
        <v>42</v>
      </c>
      <c r="D41" s="5">
        <f>[1]OPTIMUS!$I22</f>
        <v>53280</v>
      </c>
      <c r="E41" s="13">
        <f>[1]OPTIMUS!$AA22</f>
        <v>48150.500821499998</v>
      </c>
      <c r="F41" s="7">
        <f t="shared" si="2"/>
        <v>43335.450739349995</v>
      </c>
    </row>
    <row r="42" spans="1:6">
      <c r="A42" s="4"/>
      <c r="B42" s="8">
        <v>12</v>
      </c>
      <c r="C42" s="16" t="s">
        <v>43</v>
      </c>
      <c r="D42" s="5">
        <f>[1]OPTIMUS!$I23</f>
        <v>68820</v>
      </c>
      <c r="E42" s="13">
        <f>[1]OPTIMUS!$AA23</f>
        <v>56123.086453500007</v>
      </c>
      <c r="F42" s="7">
        <f t="shared" si="2"/>
        <v>50510.777808150007</v>
      </c>
    </row>
    <row r="43" spans="1:6">
      <c r="A43" s="4"/>
      <c r="B43" s="8">
        <v>13</v>
      </c>
      <c r="C43" s="16" t="s">
        <v>44</v>
      </c>
      <c r="D43" s="5">
        <f>[1]OPTIMUS!$I24</f>
        <v>91760</v>
      </c>
      <c r="E43" s="13">
        <f>[1]OPTIMUS!$AA24</f>
        <v>73046.131662900007</v>
      </c>
      <c r="F43" s="7">
        <f t="shared" si="2"/>
        <v>65741.518496610006</v>
      </c>
    </row>
    <row r="44" spans="1:6">
      <c r="A44" s="4"/>
      <c r="B44" s="8">
        <v>14</v>
      </c>
      <c r="C44" s="16" t="s">
        <v>45</v>
      </c>
      <c r="D44" s="5">
        <f>[1]OPTIMUS!$I25</f>
        <v>103230</v>
      </c>
      <c r="E44" s="13">
        <f>[1]OPTIMUS!$AA25</f>
        <v>84739.707624000002</v>
      </c>
      <c r="F44" s="7">
        <f t="shared" si="2"/>
        <v>76265.736861600002</v>
      </c>
    </row>
    <row r="45" spans="1:6">
      <c r="A45" s="4"/>
      <c r="B45" s="8">
        <v>15</v>
      </c>
      <c r="C45" s="16" t="s">
        <v>46</v>
      </c>
      <c r="D45" s="5">
        <f>[1]OPTIMUS!$I26</f>
        <v>106560</v>
      </c>
      <c r="E45" s="13">
        <f>[1]OPTIMUS!$AA26</f>
        <v>85468.627422749996</v>
      </c>
      <c r="F45" s="7">
        <f t="shared" si="2"/>
        <v>76921.764680474997</v>
      </c>
    </row>
    <row r="46" spans="1:6">
      <c r="A46" s="4"/>
      <c r="B46" s="8">
        <v>16</v>
      </c>
      <c r="C46" s="16" t="s">
        <v>47</v>
      </c>
      <c r="D46" s="5">
        <f>[1]OPTIMUS!$I27</f>
        <v>137640</v>
      </c>
      <c r="E46" s="13">
        <f>[1]OPTIMUS!$AA27</f>
        <v>101413.79868675</v>
      </c>
      <c r="F46" s="7">
        <f t="shared" si="2"/>
        <v>91272.418818075006</v>
      </c>
    </row>
    <row r="47" spans="1:6">
      <c r="A47" s="4"/>
      <c r="B47" s="8">
        <v>17</v>
      </c>
      <c r="C47" s="16" t="s">
        <v>48</v>
      </c>
      <c r="D47" s="5">
        <f>[1]OPTIMUS!$I28</f>
        <v>183520</v>
      </c>
      <c r="E47" s="13">
        <f>[1]OPTIMUS!$AA28</f>
        <v>134102.69683634999</v>
      </c>
      <c r="F47" s="7">
        <f t="shared" si="2"/>
        <v>120692.42715271498</v>
      </c>
    </row>
    <row r="48" spans="1:6">
      <c r="A48" s="4"/>
      <c r="B48" s="8">
        <v>18</v>
      </c>
      <c r="C48" s="16" t="s">
        <v>49</v>
      </c>
      <c r="D48" s="5">
        <f>[1]OPTIMUS!$I29</f>
        <v>206460</v>
      </c>
      <c r="E48" s="13">
        <f>[1]OPTIMUS!$AA29</f>
        <v>153079.41784575002</v>
      </c>
      <c r="F48" s="7">
        <f t="shared" si="2"/>
        <v>137771.47606117502</v>
      </c>
    </row>
    <row r="49" spans="1:6" ht="23">
      <c r="A49" s="126" t="s">
        <v>50</v>
      </c>
      <c r="B49" s="127"/>
      <c r="C49" s="127"/>
      <c r="D49" s="127"/>
      <c r="E49" s="127"/>
      <c r="F49" s="127"/>
    </row>
    <row r="50" spans="1:6" ht="15.75" customHeight="1">
      <c r="A50" s="90"/>
      <c r="B50" s="132" t="s">
        <v>14</v>
      </c>
      <c r="C50" s="133"/>
      <c r="D50" s="133"/>
      <c r="E50" s="133"/>
      <c r="F50" s="134"/>
    </row>
    <row r="51" spans="1:6" ht="19.5" customHeight="1">
      <c r="A51" s="90"/>
      <c r="B51" s="91">
        <v>1</v>
      </c>
      <c r="C51" s="92" t="s">
        <v>51</v>
      </c>
      <c r="D51" s="93" t="s">
        <v>52</v>
      </c>
      <c r="E51" s="94">
        <f>'[1]DIL LED'!$Y4</f>
        <v>25904.348955650003</v>
      </c>
      <c r="F51" s="95">
        <f t="shared" si="2"/>
        <v>23313.914060085001</v>
      </c>
    </row>
    <row r="52" spans="1:6" ht="21" customHeight="1">
      <c r="A52" s="90"/>
      <c r="B52" s="91">
        <v>2</v>
      </c>
      <c r="C52" s="92" t="s">
        <v>53</v>
      </c>
      <c r="D52" s="93" t="s">
        <v>54</v>
      </c>
      <c r="E52" s="94">
        <f>'[1]DIL LED'!$Y5</f>
        <v>28809.2463527</v>
      </c>
      <c r="F52" s="95">
        <f t="shared" si="2"/>
        <v>25928.321717430001</v>
      </c>
    </row>
    <row r="53" spans="1:6" ht="23.25" customHeight="1">
      <c r="A53" s="90"/>
      <c r="B53" s="132" t="s">
        <v>55</v>
      </c>
      <c r="C53" s="133"/>
      <c r="D53" s="133"/>
      <c r="E53" s="133"/>
      <c r="F53" s="134"/>
    </row>
    <row r="54" spans="1:6" ht="23.25" customHeight="1">
      <c r="A54" s="90"/>
      <c r="B54" s="115">
        <v>1</v>
      </c>
      <c r="C54" s="96" t="s">
        <v>56</v>
      </c>
      <c r="D54" s="97" t="s">
        <v>57</v>
      </c>
      <c r="E54" s="98">
        <f>'[1]DIL LED'!$Y8</f>
        <v>24476.608919400001</v>
      </c>
      <c r="F54" s="99">
        <f t="shared" si="2"/>
        <v>22028.948027460003</v>
      </c>
    </row>
    <row r="55" spans="1:6" ht="23.25" customHeight="1">
      <c r="A55" s="90"/>
      <c r="B55" s="91">
        <v>2</v>
      </c>
      <c r="C55" s="96" t="s">
        <v>53</v>
      </c>
      <c r="D55" s="97" t="s">
        <v>58</v>
      </c>
      <c r="E55" s="98">
        <f>'[1]DIL LED'!$Y9</f>
        <v>26801.478013199998</v>
      </c>
      <c r="F55" s="100">
        <v>25557</v>
      </c>
    </row>
    <row r="56" spans="1:6" ht="23.25" customHeight="1">
      <c r="A56" s="90"/>
      <c r="B56" s="132" t="s">
        <v>363</v>
      </c>
      <c r="C56" s="133"/>
      <c r="D56" s="133"/>
      <c r="E56" s="133"/>
      <c r="F56" s="134"/>
    </row>
    <row r="57" spans="1:6" ht="23.25" customHeight="1">
      <c r="A57" s="90"/>
      <c r="B57" s="91">
        <v>1</v>
      </c>
      <c r="C57" s="92" t="s">
        <v>51</v>
      </c>
      <c r="D57" s="93" t="s">
        <v>52</v>
      </c>
      <c r="E57" s="94">
        <f>'[1]DIL LED'!$Y17</f>
        <v>24376.101905650004</v>
      </c>
      <c r="F57" s="95">
        <f t="shared" ref="F57:F58" si="3">E57-(E57*$F$4)</f>
        <v>21938.491715085005</v>
      </c>
    </row>
    <row r="58" spans="1:6" ht="23.25" customHeight="1">
      <c r="A58" s="90"/>
      <c r="B58" s="91">
        <v>2</v>
      </c>
      <c r="C58" s="92" t="s">
        <v>53</v>
      </c>
      <c r="D58" s="93" t="s">
        <v>54</v>
      </c>
      <c r="E58" s="94">
        <f>'[1]DIL LED'!$Y18</f>
        <v>27280.999302699998</v>
      </c>
      <c r="F58" s="95">
        <f t="shared" si="3"/>
        <v>24552.899372429998</v>
      </c>
    </row>
    <row r="59" spans="1:6" ht="23.25" customHeight="1">
      <c r="A59" s="90"/>
      <c r="B59" s="132" t="s">
        <v>364</v>
      </c>
      <c r="C59" s="133"/>
      <c r="D59" s="133"/>
      <c r="E59" s="133"/>
      <c r="F59" s="134"/>
    </row>
    <row r="60" spans="1:6" ht="23.25" customHeight="1">
      <c r="A60" s="90"/>
      <c r="B60" s="115">
        <v>1</v>
      </c>
      <c r="C60" s="96" t="s">
        <v>56</v>
      </c>
      <c r="D60" s="97" t="s">
        <v>57</v>
      </c>
      <c r="E60" s="94">
        <f>'[1]DIL LED'!$Y21</f>
        <v>23810.365264399999</v>
      </c>
      <c r="F60" s="99" t="e">
        <f>#REF!-(#REF!*$F$4)</f>
        <v>#REF!</v>
      </c>
    </row>
    <row r="61" spans="1:6" ht="23.25" customHeight="1">
      <c r="A61" s="90"/>
      <c r="B61" s="91">
        <v>2</v>
      </c>
      <c r="C61" s="96" t="s">
        <v>53</v>
      </c>
      <c r="D61" s="97" t="s">
        <v>58</v>
      </c>
      <c r="E61" s="94">
        <f>'[1]DIL LED'!$Y22</f>
        <v>25273.230963200003</v>
      </c>
      <c r="F61" s="100">
        <v>25557</v>
      </c>
    </row>
    <row r="62" spans="1:6" ht="23.25" customHeight="1">
      <c r="A62" s="126" t="s">
        <v>59</v>
      </c>
      <c r="B62" s="127"/>
      <c r="C62" s="127"/>
      <c r="D62" s="127"/>
      <c r="E62" s="127"/>
      <c r="F62" s="128"/>
    </row>
    <row r="63" spans="1:6" ht="15.75" customHeight="1">
      <c r="A63" s="4"/>
      <c r="B63" s="129" t="s">
        <v>60</v>
      </c>
      <c r="C63" s="130"/>
      <c r="D63" s="130"/>
      <c r="E63" s="130"/>
      <c r="F63" s="131"/>
    </row>
    <row r="64" spans="1:6">
      <c r="A64" s="4"/>
      <c r="B64" s="8">
        <v>1</v>
      </c>
      <c r="C64" s="19" t="s">
        <v>61</v>
      </c>
      <c r="D64" s="20">
        <f>[1]FORTIS!$G4</f>
        <v>3069.36</v>
      </c>
      <c r="E64" s="21">
        <f>[1]FORTIS!$S4</f>
        <v>5489.5604427840008</v>
      </c>
      <c r="F64" s="7">
        <f t="shared" si="2"/>
        <v>4940.6043985056003</v>
      </c>
    </row>
    <row r="65" spans="1:6">
      <c r="A65" s="4"/>
      <c r="B65" s="8">
        <v>2</v>
      </c>
      <c r="C65" s="19" t="s">
        <v>62</v>
      </c>
      <c r="D65" s="20">
        <f>[1]FORTIS!$G5</f>
        <v>3606.4979999999996</v>
      </c>
      <c r="E65" s="21">
        <f>[1]FORTIS!$S5</f>
        <v>5489.5604427840008</v>
      </c>
      <c r="F65" s="7">
        <f t="shared" si="2"/>
        <v>4940.6043985056003</v>
      </c>
    </row>
    <row r="66" spans="1:6">
      <c r="A66" s="4"/>
      <c r="B66" s="8">
        <v>3</v>
      </c>
      <c r="C66" s="22" t="s">
        <v>63</v>
      </c>
      <c r="D66" s="20">
        <f>[1]FORTIS!$G6</f>
        <v>4233.6000000000004</v>
      </c>
      <c r="E66" s="21">
        <f>[1]FORTIS!$S6</f>
        <v>5927.47762332</v>
      </c>
      <c r="F66" s="7">
        <f t="shared" si="2"/>
        <v>5334.7298609879999</v>
      </c>
    </row>
    <row r="67" spans="1:6">
      <c r="A67" s="4"/>
      <c r="B67" s="8">
        <v>4</v>
      </c>
      <c r="C67" s="22" t="s">
        <v>64</v>
      </c>
      <c r="D67" s="20">
        <f>[1]FORTIS!$G7</f>
        <v>4974.4799999999996</v>
      </c>
      <c r="E67" s="21">
        <f>[1]FORTIS!$S7</f>
        <v>5927.47762332</v>
      </c>
      <c r="F67" s="7">
        <f t="shared" si="2"/>
        <v>5334.7298609879999</v>
      </c>
    </row>
    <row r="68" spans="1:6" ht="15.5" customHeight="1">
      <c r="A68" s="4"/>
      <c r="B68" s="129" t="s">
        <v>65</v>
      </c>
      <c r="C68" s="130"/>
      <c r="D68" s="130"/>
      <c r="E68" s="130"/>
      <c r="F68" s="131"/>
    </row>
    <row r="69" spans="1:6">
      <c r="A69" s="4"/>
      <c r="B69" s="8">
        <v>1</v>
      </c>
      <c r="C69" s="22" t="s">
        <v>66</v>
      </c>
      <c r="D69" s="20">
        <f>[1]FORTIS!$G8</f>
        <v>7338.24</v>
      </c>
      <c r="E69" s="21">
        <f>[1]FORTIS!$S8</f>
        <v>7667.3323052040005</v>
      </c>
      <c r="F69" s="7">
        <f t="shared" si="2"/>
        <v>6900.5990746836005</v>
      </c>
    </row>
    <row r="70" spans="1:6">
      <c r="A70" s="4"/>
      <c r="B70" s="8">
        <v>2</v>
      </c>
      <c r="C70" s="22" t="s">
        <v>67</v>
      </c>
      <c r="D70" s="20">
        <f>[1]FORTIS!$G9</f>
        <v>8622.4319999999989</v>
      </c>
      <c r="E70" s="21">
        <f>[1]FORTIS!$S9</f>
        <v>7667.3323052040005</v>
      </c>
      <c r="F70" s="7">
        <f t="shared" si="2"/>
        <v>6900.5990746836005</v>
      </c>
    </row>
    <row r="71" spans="1:6">
      <c r="A71" s="4"/>
      <c r="B71" s="8">
        <v>3</v>
      </c>
      <c r="C71" s="23" t="s">
        <v>68</v>
      </c>
      <c r="D71" s="20">
        <f>[1]FORTIS!$G10</f>
        <v>5803.2000000000007</v>
      </c>
      <c r="E71" s="21">
        <f>[1]FORTIS!$S10</f>
        <v>7667.3323052040005</v>
      </c>
      <c r="F71" s="7">
        <f t="shared" si="2"/>
        <v>6900.5990746836005</v>
      </c>
    </row>
    <row r="72" spans="1:6">
      <c r="A72" s="4"/>
      <c r="B72" s="10">
        <v>4</v>
      </c>
      <c r="C72" s="24" t="s">
        <v>69</v>
      </c>
      <c r="D72" s="20">
        <f>[1]FORTIS!$G11</f>
        <v>6818.76</v>
      </c>
      <c r="E72" s="21">
        <f>[1]FORTIS!$S11</f>
        <v>7667.3323052040005</v>
      </c>
      <c r="F72" s="7">
        <f t="shared" si="2"/>
        <v>6900.5990746836005</v>
      </c>
    </row>
    <row r="73" spans="1:6" ht="15" customHeight="1">
      <c r="A73" s="4"/>
      <c r="B73" s="135" t="s">
        <v>70</v>
      </c>
      <c r="C73" s="136"/>
      <c r="D73" s="136"/>
      <c r="E73" s="136"/>
      <c r="F73" s="137"/>
    </row>
    <row r="74" spans="1:6" ht="15" customHeight="1">
      <c r="A74" s="4"/>
      <c r="B74" s="138" t="s">
        <v>71</v>
      </c>
      <c r="C74" s="139"/>
      <c r="D74" s="139"/>
      <c r="E74" s="139"/>
      <c r="F74" s="140"/>
    </row>
    <row r="75" spans="1:6" ht="15" customHeight="1">
      <c r="A75" s="118"/>
      <c r="B75" s="141"/>
      <c r="C75" s="141"/>
      <c r="D75" s="141"/>
      <c r="E75" s="141"/>
      <c r="F75" s="119"/>
    </row>
    <row r="76" spans="1:6" ht="15" customHeight="1">
      <c r="A76" s="4"/>
      <c r="B76" s="142" t="s">
        <v>72</v>
      </c>
      <c r="C76" s="143"/>
      <c r="D76" s="144"/>
      <c r="E76" s="151">
        <v>1313</v>
      </c>
      <c r="F76" s="152">
        <f t="shared" si="2"/>
        <v>1181.7</v>
      </c>
    </row>
    <row r="77" spans="1:6" ht="15" customHeight="1">
      <c r="A77" s="4"/>
      <c r="B77" s="145"/>
      <c r="C77" s="146"/>
      <c r="D77" s="147"/>
      <c r="E77" s="151"/>
      <c r="F77" s="153">
        <f t="shared" si="2"/>
        <v>0</v>
      </c>
    </row>
    <row r="78" spans="1:6" ht="15" customHeight="1">
      <c r="A78" s="4"/>
      <c r="B78" s="148"/>
      <c r="C78" s="149"/>
      <c r="D78" s="150"/>
      <c r="E78" s="151"/>
      <c r="F78" s="154">
        <f t="shared" si="2"/>
        <v>0</v>
      </c>
    </row>
    <row r="79" spans="1:6" ht="58.5" customHeight="1">
      <c r="A79" s="157" t="s">
        <v>73</v>
      </c>
      <c r="B79" s="158"/>
      <c r="C79" s="158"/>
      <c r="D79" s="158"/>
      <c r="E79" s="158"/>
      <c r="F79" s="159"/>
    </row>
    <row r="80" spans="1:6" ht="23">
      <c r="A80" s="121" t="s">
        <v>74</v>
      </c>
      <c r="B80" s="127"/>
      <c r="C80" s="127"/>
      <c r="D80" s="127"/>
      <c r="E80" s="127"/>
      <c r="F80" s="128"/>
    </row>
    <row r="81" spans="1:6" ht="17" customHeight="1">
      <c r="A81" s="26"/>
      <c r="B81" s="163" t="s">
        <v>65</v>
      </c>
      <c r="C81" s="164"/>
      <c r="D81" s="164"/>
      <c r="E81" s="164"/>
      <c r="F81" s="165"/>
    </row>
    <row r="82" spans="1:6" ht="17" customHeight="1">
      <c r="A82" s="26"/>
      <c r="B82" s="27">
        <v>1</v>
      </c>
      <c r="C82" s="22" t="s">
        <v>75</v>
      </c>
      <c r="D82" s="20">
        <f>'[1]DIL 03 LED (индукц)'!$G4</f>
        <v>14000</v>
      </c>
      <c r="E82" s="21">
        <f>'[1]DIL 03 LED (индукц)'!$Y4</f>
        <v>26504.838955650004</v>
      </c>
      <c r="F82" s="7">
        <f>E82-(E82*$F$4)</f>
        <v>23854.355060085003</v>
      </c>
    </row>
    <row r="83" spans="1:6" ht="17" customHeight="1">
      <c r="A83" s="26"/>
      <c r="B83" s="27">
        <v>2</v>
      </c>
      <c r="C83" s="22" t="s">
        <v>76</v>
      </c>
      <c r="D83" s="20">
        <f>'[1]DIL 03 LED (индукц)'!$G5</f>
        <v>17500</v>
      </c>
      <c r="E83" s="21">
        <f>'[1]DIL 03 LED (индукц)'!$Y5</f>
        <v>27946.870653900001</v>
      </c>
      <c r="F83" s="7">
        <f>E83-(E83*$F$4)</f>
        <v>25152.183588510001</v>
      </c>
    </row>
    <row r="84" spans="1:6" ht="17" customHeight="1">
      <c r="A84" s="26"/>
      <c r="B84" s="27">
        <v>3</v>
      </c>
      <c r="C84" s="22" t="s">
        <v>77</v>
      </c>
      <c r="D84" s="20">
        <f>'[1]DIL 03 LED (индукц)'!$G6</f>
        <v>21000</v>
      </c>
      <c r="E84" s="21">
        <f>'[1]DIL 03 LED (индукц)'!$Y6</f>
        <v>29409.736352699998</v>
      </c>
      <c r="F84" s="28">
        <f>E84-(E84*$F$4)</f>
        <v>26468.76271743</v>
      </c>
    </row>
    <row r="85" spans="1:6" ht="17" customHeight="1">
      <c r="A85" s="26"/>
      <c r="B85" s="163" t="s">
        <v>361</v>
      </c>
      <c r="C85" s="164"/>
      <c r="D85" s="164"/>
      <c r="E85" s="164"/>
      <c r="F85" s="165"/>
    </row>
    <row r="86" spans="1:6" ht="17" customHeight="1">
      <c r="A86" s="26"/>
      <c r="B86" s="27">
        <v>1</v>
      </c>
      <c r="C86" s="22" t="s">
        <v>75</v>
      </c>
      <c r="D86" s="20">
        <f>'[1]DIL 03 LED (индукц)'!$G$13</f>
        <v>12800</v>
      </c>
      <c r="E86" s="21">
        <f>'[1]DIL 03 LED (индукц)'!$Y13</f>
        <v>27111.258794400001</v>
      </c>
      <c r="F86" s="7">
        <f>E86-(E86*$F$4)</f>
        <v>24400.132914959999</v>
      </c>
    </row>
    <row r="87" spans="1:6" ht="17" customHeight="1">
      <c r="A87" s="26"/>
      <c r="B87" s="27">
        <v>2</v>
      </c>
      <c r="C87" s="22" t="s">
        <v>76</v>
      </c>
      <c r="D87" s="20">
        <f>'[1]DIL 03 LED (индукц)'!$G$14</f>
        <v>16000</v>
      </c>
      <c r="E87" s="21">
        <f>'[1]DIL 03 LED (индукц)'!$Y14</f>
        <v>28851.478814400001</v>
      </c>
      <c r="F87" s="7">
        <f>E87-(E87*$F$4)</f>
        <v>25966.330932960002</v>
      </c>
    </row>
    <row r="88" spans="1:6" ht="17" customHeight="1">
      <c r="A88" s="26"/>
      <c r="B88" s="27">
        <v>3</v>
      </c>
      <c r="C88" s="22" t="s">
        <v>77</v>
      </c>
      <c r="D88" s="20">
        <f>'[1]DIL 03 LED (индукц)'!$G$15</f>
        <v>19200</v>
      </c>
      <c r="E88" s="21">
        <f>'[1]DIL 03 LED (индукц)'!$Y15</f>
        <v>30314.344513200002</v>
      </c>
      <c r="F88" s="28">
        <f>E88-(E88*$F$4)</f>
        <v>27282.91006188</v>
      </c>
    </row>
    <row r="89" spans="1:6" ht="17" customHeight="1">
      <c r="A89" s="26"/>
      <c r="B89" s="163" t="s">
        <v>362</v>
      </c>
      <c r="C89" s="164"/>
      <c r="D89" s="164"/>
      <c r="E89" s="164"/>
      <c r="F89" s="165"/>
    </row>
    <row r="90" spans="1:6" ht="17" customHeight="1">
      <c r="A90" s="26"/>
      <c r="B90" s="27">
        <v>1</v>
      </c>
      <c r="C90" s="22" t="s">
        <v>75</v>
      </c>
      <c r="D90" s="20">
        <f>'[1]DIL 03 LED (индукц)'!$G22</f>
        <v>14000</v>
      </c>
      <c r="E90" s="21">
        <f>'[1]DIL 03 LED (индукц)'!$Y29</f>
        <v>27111.258794400001</v>
      </c>
      <c r="F90" s="7">
        <f>E90-(E90*$F$4)</f>
        <v>24400.132914959999</v>
      </c>
    </row>
    <row r="91" spans="1:6" ht="17" customHeight="1">
      <c r="A91" s="26"/>
      <c r="B91" s="27">
        <v>2</v>
      </c>
      <c r="C91" s="22" t="s">
        <v>76</v>
      </c>
      <c r="D91" s="20">
        <f>'[1]DIL 03 LED (индукц)'!$G23</f>
        <v>17500</v>
      </c>
      <c r="E91" s="21">
        <f>'[1]DIL 03 LED (индукц)'!$Y30</f>
        <v>28851.833103500001</v>
      </c>
      <c r="F91" s="7">
        <f>E91-(E91*$F$4)</f>
        <v>25966.649793150002</v>
      </c>
    </row>
    <row r="92" spans="1:6" ht="17" customHeight="1">
      <c r="A92" s="26"/>
      <c r="B92" s="27">
        <v>3</v>
      </c>
      <c r="C92" s="22" t="s">
        <v>77</v>
      </c>
      <c r="D92" s="20">
        <f>'[1]DIL 03 LED (индукц)'!$G24</f>
        <v>21000</v>
      </c>
      <c r="E92" s="21">
        <f>'[1]DIL 03 LED (индукц)'!$Y31</f>
        <v>30314.344513200002</v>
      </c>
      <c r="F92" s="28">
        <f>E92-(E92*$F$4)</f>
        <v>27282.91006188</v>
      </c>
    </row>
    <row r="93" spans="1:6" ht="17" customHeight="1">
      <c r="A93" s="26"/>
      <c r="B93" s="163" t="s">
        <v>360</v>
      </c>
      <c r="C93" s="164"/>
      <c r="D93" s="164"/>
      <c r="E93" s="164"/>
      <c r="F93" s="165"/>
    </row>
    <row r="94" spans="1:6" ht="17" customHeight="1">
      <c r="A94" s="26"/>
      <c r="B94" s="27">
        <v>1</v>
      </c>
      <c r="C94" s="22" t="s">
        <v>75</v>
      </c>
      <c r="D94" s="20">
        <f>'[1]DIL 03 LED (индукц)'!$G29</f>
        <v>12800</v>
      </c>
      <c r="E94" s="21">
        <f>'[1]DIL 03 LED (индукц)'!$Y29</f>
        <v>27111.258794400001</v>
      </c>
      <c r="F94" s="7">
        <f>E94-(E94*$F$4)</f>
        <v>24400.132914959999</v>
      </c>
    </row>
    <row r="95" spans="1:6" ht="17" customHeight="1">
      <c r="A95" s="26"/>
      <c r="B95" s="27">
        <v>2</v>
      </c>
      <c r="C95" s="22" t="s">
        <v>76</v>
      </c>
      <c r="D95" s="20">
        <f>'[1]DIL 03 LED (индукц)'!$G30</f>
        <v>16000</v>
      </c>
      <c r="E95" s="21">
        <f>'[1]DIL 03 LED (индукц)'!$Y30</f>
        <v>28851.833103500001</v>
      </c>
      <c r="F95" s="7">
        <f>E95-(E95*$F$4)</f>
        <v>25966.649793150002</v>
      </c>
    </row>
    <row r="96" spans="1:6" ht="17" customHeight="1">
      <c r="A96" s="26"/>
      <c r="B96" s="27">
        <v>3</v>
      </c>
      <c r="C96" s="22" t="s">
        <v>77</v>
      </c>
      <c r="D96" s="20">
        <f>'[1]DIL 03 LED (индукц)'!$G31</f>
        <v>19200</v>
      </c>
      <c r="E96" s="21">
        <f>'[1]DIL 03 LED (индукц)'!$Y31</f>
        <v>30314.344513200002</v>
      </c>
      <c r="F96" s="28">
        <f>E96-(E96*$F$4)</f>
        <v>27282.91006188</v>
      </c>
    </row>
    <row r="97" spans="1:6" ht="23">
      <c r="A97" s="160" t="s">
        <v>78</v>
      </c>
      <c r="B97" s="161"/>
      <c r="C97" s="161"/>
      <c r="D97" s="161"/>
      <c r="E97" s="161"/>
      <c r="F97" s="162"/>
    </row>
    <row r="98" spans="1:6">
      <c r="A98" s="4"/>
      <c r="B98" s="30">
        <v>1</v>
      </c>
      <c r="C98" s="22" t="s">
        <v>79</v>
      </c>
      <c r="D98" s="31">
        <v>7500</v>
      </c>
      <c r="E98" s="32">
        <f>[1]индукция!$E79</f>
        <v>25787.247400749999</v>
      </c>
      <c r="F98" s="7">
        <f t="shared" si="2"/>
        <v>23208.522660675</v>
      </c>
    </row>
    <row r="99" spans="1:6">
      <c r="A99" s="4"/>
      <c r="B99" s="30">
        <v>2</v>
      </c>
      <c r="C99" s="22" t="s">
        <v>80</v>
      </c>
      <c r="D99" s="31">
        <v>9600</v>
      </c>
      <c r="E99" s="32">
        <f>[1]индукция!$E80</f>
        <v>28073.312830750001</v>
      </c>
      <c r="F99" s="7">
        <f t="shared" si="2"/>
        <v>25265.981547675001</v>
      </c>
    </row>
    <row r="100" spans="1:6">
      <c r="A100" s="4"/>
      <c r="B100" s="30">
        <v>3</v>
      </c>
      <c r="C100" s="22" t="s">
        <v>81</v>
      </c>
      <c r="D100" s="31">
        <v>12000</v>
      </c>
      <c r="E100" s="32">
        <f>[1]индукция!$E81</f>
        <v>28835.334640749999</v>
      </c>
      <c r="F100" s="7">
        <f t="shared" si="2"/>
        <v>25951.801176674999</v>
      </c>
    </row>
    <row r="101" spans="1:6">
      <c r="A101" s="4"/>
      <c r="B101" s="30">
        <v>4</v>
      </c>
      <c r="C101" s="22" t="s">
        <v>82</v>
      </c>
      <c r="D101" s="31">
        <v>17000</v>
      </c>
      <c r="E101" s="32">
        <f>[1]индукция!$E82</f>
        <v>31121.400070750002</v>
      </c>
      <c r="F101" s="7">
        <f t="shared" si="2"/>
        <v>28009.260063674999</v>
      </c>
    </row>
    <row r="102" spans="1:6">
      <c r="A102" s="4"/>
      <c r="B102" s="30">
        <v>5</v>
      </c>
      <c r="C102" s="22" t="s">
        <v>83</v>
      </c>
      <c r="D102" s="33">
        <v>21250</v>
      </c>
      <c r="E102" s="32">
        <f>[1]индукция!$E83</f>
        <v>36047.219540749997</v>
      </c>
      <c r="F102" s="7">
        <f t="shared" si="2"/>
        <v>32442.497586674996</v>
      </c>
    </row>
    <row r="103" spans="1:6">
      <c r="A103" s="4"/>
      <c r="B103" s="30">
        <v>6</v>
      </c>
      <c r="C103" s="22" t="s">
        <v>84</v>
      </c>
      <c r="D103" s="33">
        <v>25500</v>
      </c>
      <c r="E103" s="32">
        <f>[1]индукция!$E84</f>
        <v>37314.103318249996</v>
      </c>
      <c r="F103" s="7">
        <f t="shared" si="2"/>
        <v>33582.692986424998</v>
      </c>
    </row>
    <row r="104" spans="1:6" ht="23">
      <c r="A104" s="126" t="s">
        <v>85</v>
      </c>
      <c r="B104" s="127"/>
      <c r="C104" s="127"/>
      <c r="D104" s="127"/>
      <c r="E104" s="127"/>
      <c r="F104" s="128"/>
    </row>
    <row r="105" spans="1:6">
      <c r="A105" s="4"/>
      <c r="B105" s="30">
        <v>1</v>
      </c>
      <c r="C105" s="22" t="s">
        <v>86</v>
      </c>
      <c r="D105" s="31">
        <v>7500</v>
      </c>
      <c r="E105" s="32">
        <f>[1]индукция!$E86</f>
        <v>25787.247400749999</v>
      </c>
      <c r="F105" s="7">
        <f t="shared" si="2"/>
        <v>23208.522660675</v>
      </c>
    </row>
    <row r="106" spans="1:6">
      <c r="A106" s="4"/>
      <c r="B106" s="30">
        <v>2</v>
      </c>
      <c r="C106" s="22" t="s">
        <v>87</v>
      </c>
      <c r="D106" s="31">
        <v>9600</v>
      </c>
      <c r="E106" s="32">
        <f>[1]индукция!$E87</f>
        <v>28073.312830750001</v>
      </c>
      <c r="F106" s="7">
        <f t="shared" si="2"/>
        <v>25265.981547675001</v>
      </c>
    </row>
    <row r="107" spans="1:6">
      <c r="A107" s="4"/>
      <c r="B107" s="30">
        <v>3</v>
      </c>
      <c r="C107" s="22" t="s">
        <v>88</v>
      </c>
      <c r="D107" s="31">
        <v>12000</v>
      </c>
      <c r="E107" s="32">
        <f>[1]индукция!$E88</f>
        <v>28835.334640749999</v>
      </c>
      <c r="F107" s="7">
        <f t="shared" si="2"/>
        <v>25951.801176674999</v>
      </c>
    </row>
    <row r="108" spans="1:6">
      <c r="A108" s="4"/>
      <c r="B108" s="30">
        <v>4</v>
      </c>
      <c r="C108" s="22" t="s">
        <v>89</v>
      </c>
      <c r="D108" s="31">
        <v>17000</v>
      </c>
      <c r="E108" s="32">
        <f>[1]индукция!$E89</f>
        <v>31121.400070750002</v>
      </c>
      <c r="F108" s="7">
        <f t="shared" si="2"/>
        <v>28009.260063674999</v>
      </c>
    </row>
    <row r="109" spans="1:6">
      <c r="A109" s="4"/>
      <c r="B109" s="30">
        <v>5</v>
      </c>
      <c r="C109" s="22" t="s">
        <v>90</v>
      </c>
      <c r="D109" s="33">
        <v>21250</v>
      </c>
      <c r="E109" s="32">
        <f>[1]индукция!$E90</f>
        <v>36047.219540749997</v>
      </c>
      <c r="F109" s="7">
        <f t="shared" si="2"/>
        <v>32442.497586674996</v>
      </c>
    </row>
    <row r="110" spans="1:6">
      <c r="A110" s="4"/>
      <c r="B110" s="30">
        <v>6</v>
      </c>
      <c r="C110" s="22" t="s">
        <v>91</v>
      </c>
      <c r="D110" s="33">
        <v>25500</v>
      </c>
      <c r="E110" s="32">
        <f>[1]индукция!$E91</f>
        <v>37314.103318249996</v>
      </c>
      <c r="F110" s="7">
        <f t="shared" si="2"/>
        <v>33582.692986424998</v>
      </c>
    </row>
    <row r="111" spans="1:6" ht="23">
      <c r="A111" s="126" t="s">
        <v>92</v>
      </c>
      <c r="B111" s="127"/>
      <c r="C111" s="127"/>
      <c r="D111" s="127"/>
      <c r="E111" s="127"/>
      <c r="F111" s="128"/>
    </row>
    <row r="112" spans="1:6">
      <c r="A112" s="4"/>
      <c r="B112" s="30">
        <v>1</v>
      </c>
      <c r="C112" s="22" t="s">
        <v>93</v>
      </c>
      <c r="D112" s="31">
        <v>7500</v>
      </c>
      <c r="E112" s="32">
        <f>[1]индукция!$E93</f>
        <v>25787.247400749999</v>
      </c>
      <c r="F112" s="7">
        <f t="shared" si="2"/>
        <v>23208.522660675</v>
      </c>
    </row>
    <row r="113" spans="1:6">
      <c r="A113" s="4"/>
      <c r="B113" s="30">
        <v>2</v>
      </c>
      <c r="C113" s="22" t="s">
        <v>94</v>
      </c>
      <c r="D113" s="31">
        <v>9600</v>
      </c>
      <c r="E113" s="32">
        <f>[1]индукция!$E94</f>
        <v>28073.312830750001</v>
      </c>
      <c r="F113" s="7">
        <f t="shared" si="2"/>
        <v>25265.981547675001</v>
      </c>
    </row>
    <row r="114" spans="1:6">
      <c r="A114" s="4"/>
      <c r="B114" s="30">
        <v>3</v>
      </c>
      <c r="C114" s="22" t="s">
        <v>95</v>
      </c>
      <c r="D114" s="31">
        <v>12000</v>
      </c>
      <c r="E114" s="32">
        <f>[1]индукция!$E95</f>
        <v>28835.334640749999</v>
      </c>
      <c r="F114" s="7">
        <f t="shared" ref="F114:F116" si="4">E114-(E114*$F$4)</f>
        <v>25951.801176674999</v>
      </c>
    </row>
    <row r="115" spans="1:6">
      <c r="A115" s="4"/>
      <c r="B115" s="30">
        <v>4</v>
      </c>
      <c r="C115" s="22" t="s">
        <v>96</v>
      </c>
      <c r="D115" s="31">
        <v>17000</v>
      </c>
      <c r="E115" s="32">
        <f>[1]индукция!$E96</f>
        <v>31121.400070750002</v>
      </c>
      <c r="F115" s="7">
        <f t="shared" si="4"/>
        <v>28009.260063674999</v>
      </c>
    </row>
    <row r="116" spans="1:6">
      <c r="A116" s="4"/>
      <c r="B116" s="30">
        <v>5</v>
      </c>
      <c r="C116" s="22" t="s">
        <v>97</v>
      </c>
      <c r="D116" s="33">
        <v>21250</v>
      </c>
      <c r="E116" s="32">
        <f>[1]индукция!$E97</f>
        <v>36047.219540749997</v>
      </c>
      <c r="F116" s="7">
        <f t="shared" si="4"/>
        <v>32442.497586674996</v>
      </c>
    </row>
    <row r="117" spans="1:6" ht="23">
      <c r="A117" s="126" t="s">
        <v>98</v>
      </c>
      <c r="B117" s="127"/>
      <c r="C117" s="127"/>
      <c r="D117" s="127"/>
      <c r="E117" s="127"/>
      <c r="F117" s="128"/>
    </row>
    <row r="118" spans="1:6" ht="19.5" customHeight="1">
      <c r="A118" s="4"/>
      <c r="B118" s="30">
        <v>1</v>
      </c>
      <c r="C118" s="22" t="s">
        <v>99</v>
      </c>
      <c r="D118" s="31">
        <v>7500</v>
      </c>
      <c r="E118" s="32">
        <f>[1]индукция!$E99</f>
        <v>22725.604099</v>
      </c>
      <c r="F118" s="7">
        <f t="shared" ref="F118:F122" si="5">E118-(E118*$F$4)</f>
        <v>20453.043689099999</v>
      </c>
    </row>
    <row r="119" spans="1:6" ht="18.75" customHeight="1">
      <c r="A119" s="4"/>
      <c r="B119" s="30">
        <v>2</v>
      </c>
      <c r="C119" s="22" t="s">
        <v>100</v>
      </c>
      <c r="D119" s="31">
        <v>9600</v>
      </c>
      <c r="E119" s="32">
        <f>[1]индукция!$E100</f>
        <v>25011.669529000003</v>
      </c>
      <c r="F119" s="7">
        <f t="shared" si="5"/>
        <v>22510.502576100003</v>
      </c>
    </row>
    <row r="120" spans="1:6" ht="18" customHeight="1">
      <c r="A120" s="4"/>
      <c r="B120" s="30">
        <v>3</v>
      </c>
      <c r="C120" s="22" t="s">
        <v>101</v>
      </c>
      <c r="D120" s="31">
        <v>12000</v>
      </c>
      <c r="E120" s="32">
        <f>[1]индукция!$E101</f>
        <v>25773.691339000001</v>
      </c>
      <c r="F120" s="7">
        <f t="shared" si="5"/>
        <v>23196.322205100001</v>
      </c>
    </row>
    <row r="121" spans="1:6" ht="17.25" customHeight="1">
      <c r="A121" s="4"/>
      <c r="B121" s="30">
        <v>4</v>
      </c>
      <c r="C121" s="22" t="s">
        <v>102</v>
      </c>
      <c r="D121" s="31">
        <v>17000</v>
      </c>
      <c r="E121" s="32">
        <f>[1]индукция!$E102</f>
        <v>28059.756769000003</v>
      </c>
      <c r="F121" s="7">
        <f t="shared" si="5"/>
        <v>25253.781092100002</v>
      </c>
    </row>
    <row r="122" spans="1:6" ht="18" customHeight="1">
      <c r="A122" s="4"/>
      <c r="B122" s="30">
        <v>5</v>
      </c>
      <c r="C122" s="22" t="s">
        <v>103</v>
      </c>
      <c r="D122" s="34">
        <v>21250</v>
      </c>
      <c r="E122" s="32">
        <f>[1]индукция!$E103</f>
        <v>32985.576239000002</v>
      </c>
      <c r="F122" s="7">
        <f t="shared" si="5"/>
        <v>29687.018615100002</v>
      </c>
    </row>
    <row r="123" spans="1:6" ht="16">
      <c r="A123" s="155"/>
      <c r="B123" s="156"/>
      <c r="C123" s="156"/>
      <c r="D123" s="156"/>
      <c r="E123" s="156"/>
      <c r="F123" s="156"/>
    </row>
  </sheetData>
  <mergeCells count="35">
    <mergeCell ref="A117:F117"/>
    <mergeCell ref="A123:F123"/>
    <mergeCell ref="A79:F79"/>
    <mergeCell ref="A80:F80"/>
    <mergeCell ref="A97:F97"/>
    <mergeCell ref="A104:F104"/>
    <mergeCell ref="A111:F111"/>
    <mergeCell ref="B81:F81"/>
    <mergeCell ref="B85:F85"/>
    <mergeCell ref="B89:F89"/>
    <mergeCell ref="B93:F93"/>
    <mergeCell ref="B68:F68"/>
    <mergeCell ref="B73:F73"/>
    <mergeCell ref="B74:F74"/>
    <mergeCell ref="A75:F75"/>
    <mergeCell ref="B76:D78"/>
    <mergeCell ref="E76:E78"/>
    <mergeCell ref="F76:F78"/>
    <mergeCell ref="A49:F49"/>
    <mergeCell ref="B50:F50"/>
    <mergeCell ref="B53:F53"/>
    <mergeCell ref="A62:F62"/>
    <mergeCell ref="B63:F63"/>
    <mergeCell ref="B56:F56"/>
    <mergeCell ref="B59:F59"/>
    <mergeCell ref="B6:F6"/>
    <mergeCell ref="B12:F12"/>
    <mergeCell ref="A22:F22"/>
    <mergeCell ref="B23:F23"/>
    <mergeCell ref="B30:F30"/>
    <mergeCell ref="A1:E1"/>
    <mergeCell ref="A2:F2"/>
    <mergeCell ref="B3:C3"/>
    <mergeCell ref="A4:E4"/>
    <mergeCell ref="A5:F5"/>
  </mergeCells>
  <pageMargins left="0.7" right="0.7" top="0.75" bottom="0.75" header="0.3" footer="0.3"/>
  <pageSetup paperSize="9" orientation="portrait" horizontalDpi="2147483648" verticalDpi="2147483648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70"/>
  <sheetViews>
    <sheetView topLeftCell="A48" zoomScale="145" workbookViewId="0">
      <selection activeCell="E64" sqref="E64"/>
    </sheetView>
  </sheetViews>
  <sheetFormatPr baseColWidth="10" defaultColWidth="9.1640625" defaultRowHeight="14"/>
  <cols>
    <col min="1" max="1" width="37" style="1" customWidth="1"/>
    <col min="2" max="2" width="3.83203125" style="1" bestFit="1" customWidth="1"/>
    <col min="3" max="3" width="43" style="1" customWidth="1"/>
    <col min="4" max="4" width="15.6640625" style="1" customWidth="1"/>
    <col min="5" max="5" width="17.5" style="1" customWidth="1"/>
    <col min="6" max="6" width="11.5" style="1" customWidth="1"/>
    <col min="7" max="16384" width="9.1640625" style="1"/>
  </cols>
  <sheetData>
    <row r="1" spans="1:7" ht="75.75" customHeight="1">
      <c r="A1" s="116" t="s">
        <v>104</v>
      </c>
      <c r="B1" s="116"/>
      <c r="C1" s="116"/>
      <c r="D1" s="116"/>
      <c r="E1" s="116"/>
    </row>
    <row r="2" spans="1:7" ht="16">
      <c r="A2" s="117">
        <f ca="1">TODAY()</f>
        <v>45350</v>
      </c>
      <c r="B2" s="117"/>
      <c r="C2" s="117"/>
      <c r="D2" s="117"/>
      <c r="E2" s="117"/>
      <c r="F2" s="117"/>
    </row>
    <row r="3" spans="1:7" ht="56.25" customHeight="1">
      <c r="A3" s="35" t="s">
        <v>1</v>
      </c>
      <c r="B3" s="166" t="s">
        <v>2</v>
      </c>
      <c r="C3" s="167"/>
      <c r="D3" s="35" t="s">
        <v>3</v>
      </c>
      <c r="E3" s="35" t="s">
        <v>4</v>
      </c>
      <c r="F3" s="2" t="s">
        <v>5</v>
      </c>
    </row>
    <row r="4" spans="1:7" ht="56.25" customHeight="1">
      <c r="A4" s="120" t="s">
        <v>6</v>
      </c>
      <c r="B4" s="120"/>
      <c r="C4" s="120"/>
      <c r="D4" s="120"/>
      <c r="E4" s="120"/>
      <c r="F4" s="3">
        <v>0.1</v>
      </c>
      <c r="G4" s="36" t="s">
        <v>105</v>
      </c>
    </row>
    <row r="5" spans="1:7" ht="23">
      <c r="A5" s="121" t="s">
        <v>106</v>
      </c>
      <c r="B5" s="122"/>
      <c r="C5" s="122"/>
      <c r="D5" s="122"/>
      <c r="E5" s="122"/>
      <c r="F5" s="122"/>
    </row>
    <row r="6" spans="1:7" ht="15.75" customHeight="1">
      <c r="A6" s="4"/>
      <c r="B6" s="168" t="s">
        <v>107</v>
      </c>
      <c r="C6" s="168"/>
      <c r="D6" s="168"/>
      <c r="E6" s="168"/>
      <c r="F6" s="168"/>
    </row>
    <row r="7" spans="1:7">
      <c r="A7" s="4"/>
      <c r="B7" s="37">
        <v>1</v>
      </c>
      <c r="C7" s="38" t="s">
        <v>108</v>
      </c>
      <c r="D7" s="37">
        <f>'[1]TENUIS консоль линза'!$I4</f>
        <v>5280</v>
      </c>
      <c r="E7" s="39">
        <f>'[1]TENUIS консоль линза'!$AA4</f>
        <v>7307.1070012600003</v>
      </c>
      <c r="F7" s="7">
        <f t="shared" ref="F7:F24" si="0">E7-(E7*$F$4)</f>
        <v>6576.3963011340002</v>
      </c>
    </row>
    <row r="8" spans="1:7">
      <c r="A8" s="4"/>
      <c r="B8" s="31">
        <v>2</v>
      </c>
      <c r="C8" s="40" t="s">
        <v>109</v>
      </c>
      <c r="D8" s="37">
        <f>'[1]TENUIS консоль линза'!$I5</f>
        <v>8580</v>
      </c>
      <c r="E8" s="39">
        <f>'[1]TENUIS консоль линза'!$AA5</f>
        <v>12357.002597412</v>
      </c>
      <c r="F8" s="7">
        <f t="shared" si="0"/>
        <v>11121.302337670801</v>
      </c>
    </row>
    <row r="9" spans="1:7">
      <c r="A9" s="4"/>
      <c r="B9" s="31">
        <v>3</v>
      </c>
      <c r="C9" s="40" t="s">
        <v>110</v>
      </c>
      <c r="D9" s="37">
        <f>'[1]TENUIS консоль линза'!$I6</f>
        <v>13530</v>
      </c>
      <c r="E9" s="39">
        <f>'[1]TENUIS консоль линза'!$AA6</f>
        <v>15283.073391959999</v>
      </c>
      <c r="F9" s="7">
        <f t="shared" si="0"/>
        <v>13754.766052763998</v>
      </c>
    </row>
    <row r="10" spans="1:7">
      <c r="A10" s="4"/>
      <c r="B10" s="31">
        <v>4</v>
      </c>
      <c r="C10" s="40" t="s">
        <v>111</v>
      </c>
      <c r="D10" s="37">
        <f>'[1]TENUIS консоль линза'!$I7</f>
        <v>17160</v>
      </c>
      <c r="E10" s="39">
        <f>'[1]TENUIS консоль линза'!$AA7</f>
        <v>17435.244564210003</v>
      </c>
      <c r="F10" s="7">
        <f t="shared" si="0"/>
        <v>15691.720107789002</v>
      </c>
    </row>
    <row r="11" spans="1:7">
      <c r="A11" s="4"/>
      <c r="B11" s="31">
        <v>5</v>
      </c>
      <c r="C11" s="40" t="s">
        <v>112</v>
      </c>
      <c r="D11" s="37">
        <f>'[1]TENUIS консоль линза'!$I8</f>
        <v>27060</v>
      </c>
      <c r="E11" s="39">
        <f>'[1]TENUIS консоль линза'!$AA8</f>
        <v>24564.403619899003</v>
      </c>
      <c r="F11" s="7">
        <f t="shared" si="0"/>
        <v>22107.963257909105</v>
      </c>
    </row>
    <row r="12" spans="1:7" ht="15.75" customHeight="1">
      <c r="A12" s="4"/>
      <c r="B12" s="169" t="s">
        <v>14</v>
      </c>
      <c r="C12" s="170"/>
      <c r="D12" s="170"/>
      <c r="E12" s="170"/>
      <c r="F12" s="170"/>
    </row>
    <row r="13" spans="1:7">
      <c r="A13" s="4"/>
      <c r="B13" s="31">
        <v>1</v>
      </c>
      <c r="C13" s="41" t="s">
        <v>113</v>
      </c>
      <c r="D13" s="37">
        <f>'[1]TENUIS консоль линза'!$I11</f>
        <v>8580</v>
      </c>
      <c r="E13" s="39">
        <f>'[1]TENUIS консоль линза'!$AA11</f>
        <v>10087.26821355</v>
      </c>
      <c r="F13" s="7">
        <f t="shared" si="0"/>
        <v>9078.5413921950003</v>
      </c>
    </row>
    <row r="14" spans="1:7">
      <c r="A14" s="4"/>
      <c r="B14" s="31">
        <v>2</v>
      </c>
      <c r="C14" s="42" t="s">
        <v>114</v>
      </c>
      <c r="D14" s="37">
        <f>'[1]TENUIS консоль линза'!$I12</f>
        <v>13530</v>
      </c>
      <c r="E14" s="39">
        <f>'[1]TENUIS консоль линза'!$AA12</f>
        <v>16780.873197000001</v>
      </c>
      <c r="F14" s="7">
        <f t="shared" si="0"/>
        <v>15102.785877300001</v>
      </c>
    </row>
    <row r="15" spans="1:7">
      <c r="A15" s="4"/>
      <c r="B15" s="31">
        <v>3</v>
      </c>
      <c r="C15" s="42" t="s">
        <v>114</v>
      </c>
      <c r="D15" s="37">
        <f>'[1]TENUIS консоль линза'!$I13</f>
        <v>12160</v>
      </c>
      <c r="E15" s="39">
        <f>'[1]TENUIS консоль линза'!$AA13</f>
        <v>15513.16374575</v>
      </c>
      <c r="F15" s="7">
        <f t="shared" si="0"/>
        <v>13961.847371174999</v>
      </c>
    </row>
    <row r="16" spans="1:7">
      <c r="A16" s="4"/>
      <c r="B16" s="31">
        <v>4</v>
      </c>
      <c r="C16" s="42" t="s">
        <v>115</v>
      </c>
      <c r="D16" s="37">
        <f>'[1]TENUIS консоль линза'!$I14</f>
        <v>13530</v>
      </c>
      <c r="E16" s="39">
        <f>'[1]TENUIS консоль линза'!$AA14</f>
        <v>14166.273683100002</v>
      </c>
      <c r="F16" s="7">
        <f t="shared" si="0"/>
        <v>12749.646314790001</v>
      </c>
    </row>
    <row r="17" spans="1:6">
      <c r="A17" s="4"/>
      <c r="B17" s="31">
        <v>5</v>
      </c>
      <c r="C17" s="42" t="s">
        <v>116</v>
      </c>
      <c r="D17" s="37">
        <f>'[1]TENUIS консоль линза'!$I15</f>
        <v>17160</v>
      </c>
      <c r="E17" s="39">
        <f>'[1]TENUIS консоль линза'!$AA15</f>
        <v>18933.044369250001</v>
      </c>
      <c r="F17" s="7">
        <f t="shared" si="0"/>
        <v>17039.739932324999</v>
      </c>
    </row>
    <row r="18" spans="1:6">
      <c r="A18" s="4"/>
      <c r="B18" s="31">
        <v>6</v>
      </c>
      <c r="C18" s="42" t="s">
        <v>117</v>
      </c>
      <c r="D18" s="37">
        <f>'[1]TENUIS консоль линза'!$I16</f>
        <v>17160</v>
      </c>
      <c r="E18" s="39">
        <f>'[1]TENUIS консоль линза'!$AA16</f>
        <v>16318.444855350002</v>
      </c>
      <c r="F18" s="7">
        <f t="shared" si="0"/>
        <v>14686.600369815002</v>
      </c>
    </row>
    <row r="19" spans="1:6">
      <c r="A19" s="4"/>
      <c r="B19" s="31">
        <v>7</v>
      </c>
      <c r="C19" s="42" t="s">
        <v>118</v>
      </c>
      <c r="D19" s="37">
        <f>'[1]TENUIS консоль линза'!$I17</f>
        <v>18240</v>
      </c>
      <c r="E19" s="39">
        <f>'[1]TENUIS консоль линза'!$AA17</f>
        <v>19848.716557999996</v>
      </c>
      <c r="F19" s="7">
        <f t="shared" si="0"/>
        <v>17863.844902199999</v>
      </c>
    </row>
    <row r="20" spans="1:6">
      <c r="A20" s="4"/>
      <c r="B20" s="31">
        <v>8</v>
      </c>
      <c r="C20" s="42" t="s">
        <v>119</v>
      </c>
      <c r="D20" s="37">
        <f>'[1]TENUIS консоль линза'!$I18</f>
        <v>27060</v>
      </c>
      <c r="E20" s="39">
        <f>'[1]TENUIS консоль линза'!$AA18</f>
        <v>26633.758153749997</v>
      </c>
      <c r="F20" s="7">
        <f t="shared" si="0"/>
        <v>23970.382338374999</v>
      </c>
    </row>
    <row r="21" spans="1:6">
      <c r="A21" s="4"/>
      <c r="B21" s="31">
        <v>9</v>
      </c>
      <c r="C21" s="42" t="s">
        <v>119</v>
      </c>
      <c r="D21" s="37">
        <f>'[1]TENUIS консоль линза'!$I19</f>
        <v>24320</v>
      </c>
      <c r="E21" s="39">
        <f>'[1]TENUIS консоль линза'!$AA19</f>
        <v>24098.33925125</v>
      </c>
      <c r="F21" s="7">
        <f t="shared" si="0"/>
        <v>21688.505326125</v>
      </c>
    </row>
    <row r="22" spans="1:6">
      <c r="A22" s="4"/>
      <c r="B22" s="31">
        <v>10</v>
      </c>
      <c r="C22" s="42" t="s">
        <v>120</v>
      </c>
      <c r="D22" s="37">
        <f>'[1]TENUIS консоль линза'!$I20</f>
        <v>34320</v>
      </c>
      <c r="E22" s="39">
        <f>'[1]TENUIS консоль линза'!$AA20</f>
        <v>30938.100498249998</v>
      </c>
      <c r="F22" s="7">
        <f t="shared" si="0"/>
        <v>27844.290448424999</v>
      </c>
    </row>
    <row r="23" spans="1:6">
      <c r="A23" s="4"/>
      <c r="B23" s="31">
        <v>11</v>
      </c>
      <c r="C23" s="42" t="s">
        <v>121</v>
      </c>
      <c r="D23" s="37">
        <f>'[1]TENUIS консоль линза'!$I21</f>
        <v>36480</v>
      </c>
      <c r="E23" s="39">
        <f>'[1]TENUIS консоль линза'!$AA21</f>
        <v>29559.873864949997</v>
      </c>
      <c r="F23" s="7">
        <f t="shared" si="0"/>
        <v>26603.886478454999</v>
      </c>
    </row>
    <row r="24" spans="1:6">
      <c r="A24" s="4"/>
      <c r="B24" s="31">
        <v>12</v>
      </c>
      <c r="C24" s="42" t="s">
        <v>122</v>
      </c>
      <c r="D24" s="37">
        <f>'[1]TENUIS консоль линза'!$I22</f>
        <v>51480</v>
      </c>
      <c r="E24" s="39">
        <f>'[1]TENUIS консоль линза'!$AA22</f>
        <v>46016.266285549995</v>
      </c>
      <c r="F24" s="7">
        <f t="shared" si="0"/>
        <v>41414.639656994994</v>
      </c>
    </row>
    <row r="25" spans="1:6" ht="23">
      <c r="A25" s="121" t="s">
        <v>123</v>
      </c>
      <c r="B25" s="122"/>
      <c r="C25" s="122"/>
      <c r="D25" s="122"/>
      <c r="E25" s="122"/>
      <c r="F25" s="122"/>
    </row>
    <row r="26" spans="1:6" ht="15" customHeight="1">
      <c r="A26" s="4"/>
      <c r="B26" s="169" t="s">
        <v>31</v>
      </c>
      <c r="C26" s="170"/>
      <c r="D26" s="170"/>
      <c r="E26" s="170"/>
      <c r="F26" s="170"/>
    </row>
    <row r="27" spans="1:6">
      <c r="A27" s="4"/>
      <c r="B27" s="31">
        <v>1</v>
      </c>
      <c r="C27" s="42" t="s">
        <v>124</v>
      </c>
      <c r="D27" s="25">
        <f>[1]VICUN!$I16</f>
        <v>13320</v>
      </c>
      <c r="E27" s="32">
        <f>[1]VICUN!$AA16</f>
        <v>15371.766365449999</v>
      </c>
      <c r="F27" s="7">
        <f t="shared" ref="F27:F34" si="1">E27-(E27*$F$4)</f>
        <v>13834.589728904999</v>
      </c>
    </row>
    <row r="28" spans="1:6">
      <c r="A28" s="4"/>
      <c r="B28" s="31">
        <v>2</v>
      </c>
      <c r="C28" s="42" t="s">
        <v>125</v>
      </c>
      <c r="D28" s="25">
        <f>[1]VICUN!$I17</f>
        <v>14800</v>
      </c>
      <c r="E28" s="32">
        <f>[1]VICUN!$AA17</f>
        <v>21852.221418500005</v>
      </c>
      <c r="F28" s="7">
        <f t="shared" si="1"/>
        <v>19666.999276650004</v>
      </c>
    </row>
    <row r="29" spans="1:6">
      <c r="A29" s="4"/>
      <c r="B29" s="31">
        <v>3</v>
      </c>
      <c r="C29" s="42" t="s">
        <v>126</v>
      </c>
      <c r="D29" s="25">
        <f>[1]VICUN!$I18</f>
        <v>14800</v>
      </c>
      <c r="E29" s="32">
        <f>[1]VICUN!$AA18</f>
        <v>19226.704996400003</v>
      </c>
      <c r="F29" s="7">
        <f t="shared" si="1"/>
        <v>17304.034496760003</v>
      </c>
    </row>
    <row r="30" spans="1:6">
      <c r="A30" s="4"/>
      <c r="B30" s="31">
        <v>4</v>
      </c>
      <c r="C30" s="42" t="s">
        <v>127</v>
      </c>
      <c r="D30" s="25">
        <f>[1]VICUN!$I19</f>
        <v>17205</v>
      </c>
      <c r="E30" s="32">
        <f>[1]VICUN!$AA19</f>
        <v>18077.241033500006</v>
      </c>
      <c r="F30" s="7">
        <f t="shared" si="1"/>
        <v>16269.516930150005</v>
      </c>
    </row>
    <row r="31" spans="1:6">
      <c r="A31" s="4"/>
      <c r="B31" s="31">
        <v>5</v>
      </c>
      <c r="C31" s="42" t="s">
        <v>128</v>
      </c>
      <c r="D31" s="25">
        <f>[1]VICUN!$I20</f>
        <v>17205</v>
      </c>
      <c r="E31" s="32">
        <f>[1]VICUN!$AA20</f>
        <v>15451.724611400001</v>
      </c>
      <c r="F31" s="7">
        <f t="shared" si="1"/>
        <v>13906.55215026</v>
      </c>
    </row>
    <row r="32" spans="1:6">
      <c r="A32" s="4"/>
      <c r="B32" s="31">
        <v>6</v>
      </c>
      <c r="C32" s="42" t="s">
        <v>129</v>
      </c>
      <c r="D32" s="25">
        <f>[1]VICUN!$I21</f>
        <v>26640</v>
      </c>
      <c r="E32" s="32">
        <f>[1]VICUN!$AA21</f>
        <v>25585.482760750001</v>
      </c>
      <c r="F32" s="7">
        <f t="shared" si="1"/>
        <v>23026.934484675003</v>
      </c>
    </row>
    <row r="33" spans="1:6">
      <c r="A33" s="4"/>
      <c r="B33" s="31">
        <v>7</v>
      </c>
      <c r="C33" s="42" t="s">
        <v>130</v>
      </c>
      <c r="D33" s="25">
        <f>[1]VICUN!$I22</f>
        <v>34410</v>
      </c>
      <c r="E33" s="32">
        <f>[1]VICUN!$AA22</f>
        <v>29571.775576750002</v>
      </c>
      <c r="F33" s="7">
        <f t="shared" si="1"/>
        <v>26614.598019075002</v>
      </c>
    </row>
    <row r="34" spans="1:6">
      <c r="A34" s="4"/>
      <c r="B34" s="101">
        <v>8</v>
      </c>
      <c r="C34" s="102" t="s">
        <v>131</v>
      </c>
      <c r="D34" s="25">
        <f>[1]VICUN!$I23</f>
        <v>46035</v>
      </c>
      <c r="E34" s="103">
        <f>[1]VICUN!$AA23</f>
        <v>44546.630062000004</v>
      </c>
      <c r="F34" s="84">
        <f t="shared" si="1"/>
        <v>40091.967055800007</v>
      </c>
    </row>
    <row r="35" spans="1:6" ht="15" customHeight="1">
      <c r="A35" s="4"/>
      <c r="B35" s="168"/>
      <c r="C35" s="168"/>
      <c r="D35" s="168"/>
      <c r="E35" s="168"/>
      <c r="F35" s="168"/>
    </row>
    <row r="36" spans="1:6">
      <c r="A36" s="4"/>
      <c r="B36" s="105"/>
      <c r="C36" s="108"/>
      <c r="D36" s="109"/>
      <c r="E36" s="110"/>
      <c r="F36" s="29"/>
    </row>
    <row r="37" spans="1:6">
      <c r="A37" s="4"/>
      <c r="B37" s="106"/>
      <c r="C37" s="108"/>
      <c r="D37" s="109"/>
      <c r="E37" s="110"/>
      <c r="F37" s="29"/>
    </row>
    <row r="38" spans="1:6">
      <c r="A38" s="4"/>
      <c r="B38" s="106"/>
      <c r="C38" s="108"/>
      <c r="D38" s="109"/>
      <c r="E38" s="110"/>
      <c r="F38" s="29"/>
    </row>
    <row r="39" spans="1:6">
      <c r="A39" s="4"/>
      <c r="B39" s="106"/>
      <c r="C39" s="111"/>
      <c r="D39" s="109"/>
      <c r="E39" s="110"/>
      <c r="F39" s="29"/>
    </row>
    <row r="40" spans="1:6">
      <c r="A40" s="4"/>
      <c r="B40" s="106"/>
      <c r="C40" s="108"/>
      <c r="D40" s="109"/>
      <c r="E40" s="110"/>
      <c r="F40" s="29"/>
    </row>
    <row r="41" spans="1:6">
      <c r="A41" s="4"/>
      <c r="B41" s="106"/>
      <c r="C41" s="108"/>
      <c r="D41" s="109"/>
      <c r="E41" s="110"/>
      <c r="F41" s="29"/>
    </row>
    <row r="42" spans="1:6">
      <c r="A42" s="4"/>
      <c r="B42" s="106"/>
      <c r="C42" s="108"/>
      <c r="D42" s="109"/>
      <c r="E42" s="110"/>
      <c r="F42" s="29"/>
    </row>
    <row r="43" spans="1:6">
      <c r="A43" s="4"/>
      <c r="B43" s="107"/>
      <c r="C43" s="112"/>
      <c r="D43" s="113"/>
      <c r="E43" s="114"/>
      <c r="F43" s="104"/>
    </row>
    <row r="44" spans="1:6" ht="48.75" customHeight="1">
      <c r="A44" s="120" t="s">
        <v>73</v>
      </c>
      <c r="B44" s="120"/>
      <c r="C44" s="120"/>
      <c r="D44" s="120"/>
      <c r="E44" s="120"/>
      <c r="F44" s="120"/>
    </row>
    <row r="45" spans="1:6" ht="23">
      <c r="A45" s="173" t="s">
        <v>132</v>
      </c>
      <c r="B45" s="174"/>
      <c r="C45" s="174"/>
      <c r="D45" s="174"/>
      <c r="E45" s="174"/>
      <c r="F45" s="174"/>
    </row>
    <row r="46" spans="1:6" ht="30" customHeight="1">
      <c r="A46" s="4"/>
      <c r="B46" s="25">
        <v>1</v>
      </c>
      <c r="C46" s="43" t="s">
        <v>133</v>
      </c>
      <c r="D46" s="44">
        <v>7500</v>
      </c>
      <c r="E46" s="32">
        <f>[1]индукция!$E105</f>
        <v>26702.589319999999</v>
      </c>
      <c r="F46" s="7">
        <f t="shared" ref="F46:F69" si="2">E46-(E46*$F$4)</f>
        <v>24032.330387999998</v>
      </c>
    </row>
    <row r="47" spans="1:6" ht="30" customHeight="1">
      <c r="A47" s="4"/>
      <c r="B47" s="25">
        <v>2</v>
      </c>
      <c r="C47" s="43" t="s">
        <v>134</v>
      </c>
      <c r="D47" s="44">
        <v>9600</v>
      </c>
      <c r="E47" s="32">
        <f>[1]индукция!$E106</f>
        <v>28988.654750000002</v>
      </c>
      <c r="F47" s="7">
        <f t="shared" si="2"/>
        <v>26089.789275000003</v>
      </c>
    </row>
    <row r="48" spans="1:6" ht="30" customHeight="1">
      <c r="A48" s="4"/>
      <c r="B48" s="25">
        <v>3</v>
      </c>
      <c r="C48" s="43" t="s">
        <v>135</v>
      </c>
      <c r="D48" s="44">
        <v>12000</v>
      </c>
      <c r="E48" s="32">
        <f>[1]индукция!$E107</f>
        <v>29750.67656</v>
      </c>
      <c r="F48" s="7">
        <f t="shared" si="2"/>
        <v>26775.608904000001</v>
      </c>
    </row>
    <row r="49" spans="1:6" ht="23">
      <c r="A49" s="121" t="s">
        <v>136</v>
      </c>
      <c r="B49" s="122"/>
      <c r="C49" s="122"/>
      <c r="D49" s="122"/>
      <c r="E49" s="122"/>
      <c r="F49" s="122"/>
    </row>
    <row r="50" spans="1:6">
      <c r="A50" s="4"/>
      <c r="B50" s="30">
        <v>1</v>
      </c>
      <c r="C50" s="22" t="s">
        <v>137</v>
      </c>
      <c r="D50" s="44">
        <v>7500</v>
      </c>
      <c r="E50" s="32">
        <f>[1]индукция!$E110</f>
        <v>26702.589319999999</v>
      </c>
      <c r="F50" s="7">
        <f t="shared" si="2"/>
        <v>24032.330387999998</v>
      </c>
    </row>
    <row r="51" spans="1:6">
      <c r="A51" s="4"/>
      <c r="B51" s="30">
        <v>2</v>
      </c>
      <c r="C51" s="22" t="s">
        <v>138</v>
      </c>
      <c r="D51" s="44">
        <v>9600</v>
      </c>
      <c r="E51" s="32">
        <f>[1]индукция!$E111</f>
        <v>28988.654750000002</v>
      </c>
      <c r="F51" s="7">
        <f t="shared" si="2"/>
        <v>26089.789275000003</v>
      </c>
    </row>
    <row r="52" spans="1:6">
      <c r="A52" s="4"/>
      <c r="B52" s="30">
        <v>3</v>
      </c>
      <c r="C52" s="22" t="s">
        <v>139</v>
      </c>
      <c r="D52" s="44">
        <v>12000</v>
      </c>
      <c r="E52" s="32">
        <f>[1]индукция!$E112</f>
        <v>29750.67656</v>
      </c>
      <c r="F52" s="7">
        <f t="shared" si="2"/>
        <v>26775.608904000001</v>
      </c>
    </row>
    <row r="53" spans="1:6">
      <c r="A53" s="4"/>
      <c r="B53" s="30">
        <v>4</v>
      </c>
      <c r="C53" s="22" t="s">
        <v>140</v>
      </c>
      <c r="D53" s="44">
        <v>17000</v>
      </c>
      <c r="E53" s="32">
        <f>[1]индукция!$E113</f>
        <v>43757.406054999999</v>
      </c>
      <c r="F53" s="7">
        <f t="shared" si="2"/>
        <v>39381.665449499997</v>
      </c>
    </row>
    <row r="54" spans="1:6">
      <c r="A54" s="4"/>
      <c r="B54" s="30">
        <v>5</v>
      </c>
      <c r="C54" s="22" t="s">
        <v>141</v>
      </c>
      <c r="D54" s="44">
        <v>21250</v>
      </c>
      <c r="E54" s="32">
        <f>[1]индукция!$E114</f>
        <v>47186.504199999996</v>
      </c>
      <c r="F54" s="7">
        <f t="shared" si="2"/>
        <v>42467.853779999998</v>
      </c>
    </row>
    <row r="55" spans="1:6">
      <c r="A55" s="4"/>
      <c r="B55" s="30">
        <v>6</v>
      </c>
      <c r="C55" s="22" t="s">
        <v>142</v>
      </c>
      <c r="D55" s="44">
        <v>25500</v>
      </c>
      <c r="E55" s="32">
        <f>[1]индукция!$E115</f>
        <v>48329.536915000004</v>
      </c>
      <c r="F55" s="7">
        <f t="shared" si="2"/>
        <v>43496.583223500005</v>
      </c>
    </row>
    <row r="56" spans="1:6" ht="21.75" customHeight="1">
      <c r="A56" s="175" t="s">
        <v>143</v>
      </c>
      <c r="B56" s="176"/>
      <c r="C56" s="176"/>
      <c r="D56" s="176"/>
      <c r="E56" s="176"/>
      <c r="F56" s="176"/>
    </row>
    <row r="57" spans="1:6">
      <c r="A57" s="4"/>
      <c r="B57" s="30">
        <v>1</v>
      </c>
      <c r="C57" s="22" t="s">
        <v>144</v>
      </c>
      <c r="D57" s="44">
        <v>7500</v>
      </c>
      <c r="E57" s="32">
        <f>[1]индукция!$E118</f>
        <v>23362.663939999999</v>
      </c>
      <c r="F57" s="7">
        <f t="shared" si="2"/>
        <v>21026.397546</v>
      </c>
    </row>
    <row r="58" spans="1:6">
      <c r="A58" s="4"/>
      <c r="B58" s="30">
        <v>2</v>
      </c>
      <c r="C58" s="22" t="s">
        <v>145</v>
      </c>
      <c r="D58" s="44">
        <v>9600</v>
      </c>
      <c r="E58" s="32">
        <f>[1]индукция!$E119</f>
        <v>25648.729370000001</v>
      </c>
      <c r="F58" s="7">
        <f t="shared" si="2"/>
        <v>23083.856433000001</v>
      </c>
    </row>
    <row r="59" spans="1:6">
      <c r="A59" s="4"/>
      <c r="B59" s="30">
        <v>3</v>
      </c>
      <c r="C59" s="22" t="s">
        <v>146</v>
      </c>
      <c r="D59" s="44">
        <v>12000</v>
      </c>
      <c r="E59" s="32">
        <f>[1]индукция!$E120</f>
        <v>26410.751179999999</v>
      </c>
      <c r="F59" s="7">
        <f t="shared" si="2"/>
        <v>23769.676061999999</v>
      </c>
    </row>
    <row r="60" spans="1:6">
      <c r="A60" s="4"/>
      <c r="B60" s="30">
        <v>4</v>
      </c>
      <c r="C60" s="22" t="s">
        <v>147</v>
      </c>
      <c r="D60" s="44">
        <v>17000</v>
      </c>
      <c r="E60" s="32">
        <f>[1]индукция!$E121</f>
        <v>28696.816610000002</v>
      </c>
      <c r="F60" s="7">
        <f t="shared" si="2"/>
        <v>25827.134948999999</v>
      </c>
    </row>
    <row r="61" spans="1:6">
      <c r="A61" s="4"/>
      <c r="B61" s="30">
        <v>5</v>
      </c>
      <c r="C61" s="22" t="s">
        <v>148</v>
      </c>
      <c r="D61" s="44">
        <v>21250</v>
      </c>
      <c r="E61" s="32">
        <f>[1]индукция!$E122</f>
        <v>32125.914754999998</v>
      </c>
      <c r="F61" s="7">
        <f t="shared" si="2"/>
        <v>28913.323279499997</v>
      </c>
    </row>
    <row r="62" spans="1:6">
      <c r="A62" s="4"/>
      <c r="B62" s="30">
        <v>6</v>
      </c>
      <c r="C62" s="22" t="s">
        <v>149</v>
      </c>
      <c r="D62" s="44">
        <v>25500</v>
      </c>
      <c r="E62" s="32">
        <f>[1]индукция!$E123</f>
        <v>33268.947469999999</v>
      </c>
      <c r="F62" s="7">
        <f t="shared" si="2"/>
        <v>29942.052723000001</v>
      </c>
    </row>
    <row r="63" spans="1:6" s="45" customFormat="1" ht="23">
      <c r="A63" s="175" t="s">
        <v>150</v>
      </c>
      <c r="B63" s="176"/>
      <c r="C63" s="176"/>
      <c r="D63" s="176"/>
      <c r="E63" s="176"/>
      <c r="F63" s="176"/>
    </row>
    <row r="64" spans="1:6" s="45" customFormat="1" ht="15">
      <c r="A64" s="4"/>
      <c r="B64" s="46">
        <v>1</v>
      </c>
      <c r="C64" s="9" t="s">
        <v>151</v>
      </c>
      <c r="D64" s="8">
        <v>2800</v>
      </c>
      <c r="E64" s="32">
        <f>[1]индукция!$E158</f>
        <v>30138.893345</v>
      </c>
      <c r="F64" s="7">
        <f t="shared" si="2"/>
        <v>27125.004010500001</v>
      </c>
    </row>
    <row r="65" spans="1:6" s="45" customFormat="1" ht="15">
      <c r="A65" s="4"/>
      <c r="B65" s="46">
        <v>1</v>
      </c>
      <c r="C65" s="9" t="s">
        <v>152</v>
      </c>
      <c r="D65" s="8">
        <v>4500</v>
      </c>
      <c r="E65" s="32">
        <f>[1]индукция!$E159</f>
        <v>30900.915155000002</v>
      </c>
      <c r="F65" s="7">
        <f t="shared" si="2"/>
        <v>27810.823639500002</v>
      </c>
    </row>
    <row r="66" spans="1:6" s="45" customFormat="1" ht="15">
      <c r="A66" s="4"/>
      <c r="B66" s="46">
        <v>2</v>
      </c>
      <c r="C66" s="9" t="s">
        <v>153</v>
      </c>
      <c r="D66" s="8">
        <v>6000</v>
      </c>
      <c r="E66" s="32">
        <f>[1]индукция!$E160</f>
        <v>33567.99149</v>
      </c>
      <c r="F66" s="7">
        <f t="shared" si="2"/>
        <v>30211.192341000002</v>
      </c>
    </row>
    <row r="67" spans="1:6" s="45" customFormat="1" ht="15">
      <c r="A67" s="4"/>
      <c r="B67" s="46">
        <v>3</v>
      </c>
      <c r="C67" s="9" t="s">
        <v>154</v>
      </c>
      <c r="D67" s="8">
        <v>7500</v>
      </c>
      <c r="E67" s="32">
        <f>[1]индукция!$E161</f>
        <v>33567.99149</v>
      </c>
      <c r="F67" s="7">
        <f t="shared" si="2"/>
        <v>30211.192341000002</v>
      </c>
    </row>
    <row r="68" spans="1:6" s="45" customFormat="1" ht="15">
      <c r="A68" s="4"/>
      <c r="B68" s="46">
        <v>4</v>
      </c>
      <c r="C68" s="9" t="s">
        <v>155</v>
      </c>
      <c r="D68" s="8">
        <v>9600</v>
      </c>
      <c r="E68" s="32">
        <f>[1]индукция!$E162</f>
        <v>35854.056920000003</v>
      </c>
      <c r="F68" s="7">
        <f t="shared" si="2"/>
        <v>32268.651228000002</v>
      </c>
    </row>
    <row r="69" spans="1:6" s="45" customFormat="1" ht="15">
      <c r="A69" s="4"/>
      <c r="B69" s="46">
        <v>5</v>
      </c>
      <c r="C69" s="9" t="s">
        <v>156</v>
      </c>
      <c r="D69" s="8">
        <v>12000</v>
      </c>
      <c r="E69" s="32">
        <f>[1]индукция!$E163</f>
        <v>36616.078730000001</v>
      </c>
      <c r="F69" s="7">
        <f t="shared" si="2"/>
        <v>32954.470857</v>
      </c>
    </row>
    <row r="70" spans="1:6" ht="16">
      <c r="A70" s="171"/>
      <c r="B70" s="172"/>
      <c r="C70" s="172"/>
      <c r="D70" s="172"/>
      <c r="E70" s="172"/>
      <c r="F70" s="172"/>
    </row>
  </sheetData>
  <mergeCells count="16">
    <mergeCell ref="A70:F70"/>
    <mergeCell ref="A44:F44"/>
    <mergeCell ref="A45:F45"/>
    <mergeCell ref="A49:F49"/>
    <mergeCell ref="A56:F56"/>
    <mergeCell ref="A63:F63"/>
    <mergeCell ref="B6:F6"/>
    <mergeCell ref="B12:F12"/>
    <mergeCell ref="A25:F25"/>
    <mergeCell ref="B26:F26"/>
    <mergeCell ref="B35:F35"/>
    <mergeCell ref="A1:E1"/>
    <mergeCell ref="A2:F2"/>
    <mergeCell ref="B3:C3"/>
    <mergeCell ref="A4:E4"/>
    <mergeCell ref="A5:F5"/>
  </mergeCells>
  <pageMargins left="0.7" right="0.7" top="0.75" bottom="0.75" header="0.3" footer="0.3"/>
  <pageSetup paperSize="9" orientation="portrait" horizontalDpi="2147483648" verticalDpi="2147483648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86"/>
  <sheetViews>
    <sheetView topLeftCell="A66" zoomScale="140" workbookViewId="0">
      <selection activeCell="E81" sqref="E81"/>
    </sheetView>
  </sheetViews>
  <sheetFormatPr baseColWidth="10" defaultColWidth="9.1640625" defaultRowHeight="14"/>
  <cols>
    <col min="1" max="1" width="37" style="1" customWidth="1"/>
    <col min="2" max="2" width="3.83203125" style="1" bestFit="1" customWidth="1"/>
    <col min="3" max="3" width="44.33203125" style="1" customWidth="1"/>
    <col min="4" max="4" width="15.6640625" style="1" customWidth="1"/>
    <col min="5" max="5" width="16.83203125" style="1" customWidth="1"/>
    <col min="6" max="6" width="15.83203125" style="1" customWidth="1"/>
    <col min="7" max="16384" width="9.1640625" style="1"/>
  </cols>
  <sheetData>
    <row r="1" spans="1:6" ht="69.75" customHeight="1">
      <c r="A1" s="116" t="s">
        <v>157</v>
      </c>
      <c r="B1" s="116"/>
      <c r="C1" s="116"/>
      <c r="D1" s="116"/>
      <c r="E1" s="116"/>
    </row>
    <row r="2" spans="1:6" ht="16">
      <c r="A2" s="117">
        <f ca="1">TODAY()</f>
        <v>45350</v>
      </c>
      <c r="B2" s="117"/>
      <c r="C2" s="117"/>
      <c r="D2" s="117"/>
      <c r="E2" s="117"/>
      <c r="F2" s="117"/>
    </row>
    <row r="3" spans="1:6" ht="62.25" customHeight="1">
      <c r="A3" s="2" t="s">
        <v>1</v>
      </c>
      <c r="B3" s="118" t="s">
        <v>2</v>
      </c>
      <c r="C3" s="119"/>
      <c r="D3" s="2" t="s">
        <v>3</v>
      </c>
      <c r="E3" s="2" t="s">
        <v>4</v>
      </c>
      <c r="F3" s="2" t="s">
        <v>5</v>
      </c>
    </row>
    <row r="4" spans="1:6" ht="35">
      <c r="A4" s="120" t="s">
        <v>6</v>
      </c>
      <c r="B4" s="120"/>
      <c r="C4" s="120"/>
      <c r="D4" s="120"/>
      <c r="E4" s="120"/>
      <c r="F4" s="3">
        <v>0.1</v>
      </c>
    </row>
    <row r="5" spans="1:6" ht="23">
      <c r="A5" s="175" t="s">
        <v>158</v>
      </c>
      <c r="B5" s="176"/>
      <c r="C5" s="176"/>
      <c r="D5" s="176"/>
      <c r="E5" s="176"/>
      <c r="F5" s="176"/>
    </row>
    <row r="6" spans="1:6" ht="15.75" customHeight="1">
      <c r="A6" s="4"/>
      <c r="B6" s="125" t="s">
        <v>107</v>
      </c>
      <c r="C6" s="125"/>
      <c r="D6" s="125"/>
      <c r="E6" s="125"/>
      <c r="F6" s="125"/>
    </row>
    <row r="7" spans="1:6">
      <c r="A7" s="4"/>
      <c r="B7" s="5">
        <v>1</v>
      </c>
      <c r="C7" s="47" t="s">
        <v>159</v>
      </c>
      <c r="D7" s="5">
        <f>'[1]LYRA линза'!$H4</f>
        <v>5280</v>
      </c>
      <c r="E7" s="7">
        <f>'[1]LYRA линза'!$Z4</f>
        <v>7907.5970012600001</v>
      </c>
      <c r="F7" s="7">
        <f t="shared" ref="F7:F9" si="0">E7-(E7*$F$4)</f>
        <v>7116.837301134</v>
      </c>
    </row>
    <row r="8" spans="1:6">
      <c r="A8" s="4"/>
      <c r="B8" s="8">
        <v>2</v>
      </c>
      <c r="C8" s="15" t="s">
        <v>160</v>
      </c>
      <c r="D8" s="5">
        <f>'[1]LYRA линза'!$H5</f>
        <v>8580</v>
      </c>
      <c r="E8" s="7">
        <f>'[1]LYRA линза'!$Z5</f>
        <v>12957.492597412001</v>
      </c>
      <c r="F8" s="28">
        <f t="shared" si="0"/>
        <v>11661.743337670801</v>
      </c>
    </row>
    <row r="9" spans="1:6">
      <c r="A9" s="4"/>
      <c r="B9" s="8">
        <v>3</v>
      </c>
      <c r="C9" s="15" t="s">
        <v>161</v>
      </c>
      <c r="D9" s="5">
        <f>'[1]LYRA линза'!$H6</f>
        <v>13530</v>
      </c>
      <c r="E9" s="7">
        <f>'[1]LYRA линза'!$Z6</f>
        <v>15883.563391959999</v>
      </c>
      <c r="F9" s="28">
        <f t="shared" si="0"/>
        <v>14295.207052763999</v>
      </c>
    </row>
    <row r="10" spans="1:6">
      <c r="A10" s="4"/>
      <c r="B10" s="8">
        <v>4</v>
      </c>
      <c r="C10" s="15" t="s">
        <v>162</v>
      </c>
      <c r="D10" s="5">
        <f>'[1]LYRA линза'!$H7</f>
        <v>17160</v>
      </c>
      <c r="E10" s="7">
        <f>'[1]LYRA линза'!$Z7</f>
        <v>18035.734564210004</v>
      </c>
      <c r="F10" s="28">
        <f t="shared" ref="F10:F73" si="1">E10-(E10*$F$4)</f>
        <v>16232.161107789005</v>
      </c>
    </row>
    <row r="11" spans="1:6" ht="15.75" customHeight="1">
      <c r="A11" s="4"/>
      <c r="B11" s="8">
        <v>5</v>
      </c>
      <c r="C11" s="15" t="s">
        <v>163</v>
      </c>
      <c r="D11" s="5">
        <f>'[1]LYRA линза'!$H8</f>
        <v>27060</v>
      </c>
      <c r="E11" s="7">
        <f>'[1]LYRA линза'!$Z8</f>
        <v>25164.893619899001</v>
      </c>
      <c r="F11" s="28">
        <f t="shared" si="1"/>
        <v>22648.4042579091</v>
      </c>
    </row>
    <row r="12" spans="1:6" ht="15.75" customHeight="1">
      <c r="A12" s="4"/>
      <c r="B12" s="177" t="s">
        <v>14</v>
      </c>
      <c r="C12" s="177"/>
      <c r="D12" s="177"/>
      <c r="E12" s="177"/>
      <c r="F12" s="177"/>
    </row>
    <row r="13" spans="1:6">
      <c r="A13" s="4"/>
      <c r="B13" s="5">
        <v>1</v>
      </c>
      <c r="C13" s="48" t="s">
        <v>164</v>
      </c>
      <c r="D13" s="5">
        <f>'[1]LYRA линза'!$H10</f>
        <v>8580</v>
      </c>
      <c r="E13" s="7">
        <f>'[1]LYRA линза'!$Z10</f>
        <v>10687.75821355</v>
      </c>
      <c r="F13" s="7">
        <f t="shared" si="1"/>
        <v>9618.9823921949992</v>
      </c>
    </row>
    <row r="14" spans="1:6">
      <c r="A14" s="4"/>
      <c r="B14" s="8">
        <v>2</v>
      </c>
      <c r="C14" s="16" t="s">
        <v>165</v>
      </c>
      <c r="D14" s="5">
        <f>'[1]LYRA линза'!$H11</f>
        <v>13530</v>
      </c>
      <c r="E14" s="7">
        <f>'[1]LYRA линза'!$Z11</f>
        <v>17381.363197000002</v>
      </c>
      <c r="F14" s="28">
        <f t="shared" si="1"/>
        <v>15643.226877300001</v>
      </c>
    </row>
    <row r="15" spans="1:6">
      <c r="A15" s="4"/>
      <c r="B15" s="8">
        <v>3</v>
      </c>
      <c r="C15" s="16" t="s">
        <v>165</v>
      </c>
      <c r="D15" s="5">
        <f>'[1]LYRA линза'!$H12</f>
        <v>12160</v>
      </c>
      <c r="E15" s="7">
        <f>'[1]LYRA линза'!$Z12</f>
        <v>16113.65374575</v>
      </c>
      <c r="F15" s="28">
        <f t="shared" si="1"/>
        <v>14502.288371175</v>
      </c>
    </row>
    <row r="16" spans="1:6">
      <c r="A16" s="4"/>
      <c r="B16" s="8">
        <v>4</v>
      </c>
      <c r="C16" s="16" t="s">
        <v>166</v>
      </c>
      <c r="D16" s="5">
        <f>'[1]LYRA линза'!$H13</f>
        <v>13530</v>
      </c>
      <c r="E16" s="7">
        <f>'[1]LYRA линза'!$Z13</f>
        <v>15724.72237765</v>
      </c>
      <c r="F16" s="28">
        <f t="shared" si="1"/>
        <v>14152.250139885</v>
      </c>
    </row>
    <row r="17" spans="1:6">
      <c r="A17" s="4"/>
      <c r="B17" s="8">
        <v>5</v>
      </c>
      <c r="C17" s="16" t="s">
        <v>167</v>
      </c>
      <c r="D17" s="5">
        <f>'[1]LYRA линза'!$H14</f>
        <v>17160</v>
      </c>
      <c r="E17" s="7">
        <f>'[1]LYRA линза'!$Z14</f>
        <v>19533.534369250003</v>
      </c>
      <c r="F17" s="28">
        <f t="shared" si="1"/>
        <v>17580.180932325002</v>
      </c>
    </row>
    <row r="18" spans="1:6">
      <c r="A18" s="4"/>
      <c r="B18" s="8">
        <v>6</v>
      </c>
      <c r="C18" s="16" t="s">
        <v>168</v>
      </c>
      <c r="D18" s="5">
        <f>'[1]LYRA линза'!$H15</f>
        <v>17160</v>
      </c>
      <c r="E18" s="7">
        <f>'[1]LYRA линза'!$Z15</f>
        <v>16918.934855350002</v>
      </c>
      <c r="F18" s="28">
        <f t="shared" si="1"/>
        <v>15227.041369815002</v>
      </c>
    </row>
    <row r="19" spans="1:6">
      <c r="A19" s="4"/>
      <c r="B19" s="8">
        <v>7</v>
      </c>
      <c r="C19" s="16" t="s">
        <v>169</v>
      </c>
      <c r="D19" s="5">
        <f>'[1]LYRA линза'!$H16</f>
        <v>18240</v>
      </c>
      <c r="E19" s="7">
        <f>'[1]LYRA линза'!$Z16</f>
        <v>20449.206557999998</v>
      </c>
      <c r="F19" s="28">
        <f t="shared" si="1"/>
        <v>18404.285902199998</v>
      </c>
    </row>
    <row r="20" spans="1:6">
      <c r="A20" s="4"/>
      <c r="B20" s="8">
        <v>8</v>
      </c>
      <c r="C20" s="16" t="s">
        <v>170</v>
      </c>
      <c r="D20" s="5">
        <f>'[1]LYRA линза'!$H17</f>
        <v>27060</v>
      </c>
      <c r="E20" s="7">
        <f>'[1]LYRA линза'!$Z17</f>
        <v>27234.248153749999</v>
      </c>
      <c r="F20" s="28">
        <f t="shared" si="1"/>
        <v>24510.823338374998</v>
      </c>
    </row>
    <row r="21" spans="1:6">
      <c r="A21" s="4"/>
      <c r="B21" s="8">
        <v>9</v>
      </c>
      <c r="C21" s="16" t="s">
        <v>170</v>
      </c>
      <c r="D21" s="5">
        <f>'[1]LYRA линза'!$H18</f>
        <v>24320</v>
      </c>
      <c r="E21" s="7">
        <f>'[1]LYRA линза'!$Z18</f>
        <v>24698.829251249997</v>
      </c>
      <c r="F21" s="28">
        <f t="shared" si="1"/>
        <v>22228.946326124998</v>
      </c>
    </row>
    <row r="22" spans="1:6">
      <c r="A22" s="4"/>
      <c r="B22" s="8">
        <v>10</v>
      </c>
      <c r="C22" s="16" t="s">
        <v>171</v>
      </c>
      <c r="D22" s="5">
        <f>'[1]LYRA линза'!$H19</f>
        <v>34320</v>
      </c>
      <c r="E22" s="7">
        <f>'[1]LYRA линза'!$Z19</f>
        <v>31538.59049825</v>
      </c>
      <c r="F22" s="28">
        <f t="shared" si="1"/>
        <v>28384.731448424998</v>
      </c>
    </row>
    <row r="23" spans="1:6">
      <c r="A23" s="4"/>
      <c r="B23" s="8">
        <v>11</v>
      </c>
      <c r="C23" s="16" t="s">
        <v>172</v>
      </c>
      <c r="D23" s="5">
        <f>'[1]LYRA линза'!$H20</f>
        <v>36480</v>
      </c>
      <c r="E23" s="7">
        <f>'[1]LYRA линза'!$Z20</f>
        <v>30160.363864949995</v>
      </c>
      <c r="F23" s="28">
        <f t="shared" si="1"/>
        <v>27144.327478454994</v>
      </c>
    </row>
    <row r="24" spans="1:6">
      <c r="A24" s="4"/>
      <c r="B24" s="8">
        <v>12</v>
      </c>
      <c r="C24" s="16" t="s">
        <v>173</v>
      </c>
      <c r="D24" s="5">
        <f>'[1]LYRA линза'!$H21</f>
        <v>51480</v>
      </c>
      <c r="E24" s="7">
        <f>'[1]LYRA линза'!$Z21</f>
        <v>46927.88816925</v>
      </c>
      <c r="F24" s="28">
        <f t="shared" si="1"/>
        <v>42235.099352325</v>
      </c>
    </row>
    <row r="25" spans="1:6" ht="23">
      <c r="A25" s="160" t="s">
        <v>174</v>
      </c>
      <c r="B25" s="161"/>
      <c r="C25" s="161"/>
      <c r="D25" s="161"/>
      <c r="E25" s="161"/>
      <c r="F25" s="161"/>
    </row>
    <row r="26" spans="1:6">
      <c r="A26" s="4"/>
      <c r="B26" s="49">
        <v>1</v>
      </c>
      <c r="C26" s="50" t="s">
        <v>175</v>
      </c>
      <c r="D26" s="51" t="s">
        <v>176</v>
      </c>
      <c r="E26" s="52">
        <f>'[1]LYRA round '!$Y4</f>
        <v>17892.085946899999</v>
      </c>
      <c r="F26" s="53">
        <f t="shared" si="1"/>
        <v>16102.877352209998</v>
      </c>
    </row>
    <row r="27" spans="1:6">
      <c r="A27" s="4"/>
      <c r="B27" s="49">
        <v>2</v>
      </c>
      <c r="C27" s="17" t="s">
        <v>177</v>
      </c>
      <c r="D27" s="18" t="s">
        <v>178</v>
      </c>
      <c r="E27" s="54">
        <f>'[1]LYRA round '!$Y5</f>
        <v>19354.951645700003</v>
      </c>
      <c r="F27" s="54">
        <f t="shared" si="1"/>
        <v>17419.456481130001</v>
      </c>
    </row>
    <row r="28" spans="1:6">
      <c r="A28" s="4"/>
      <c r="B28" s="55"/>
      <c r="C28" s="56"/>
      <c r="D28" s="55"/>
      <c r="E28" s="29"/>
      <c r="F28" s="29"/>
    </row>
    <row r="29" spans="1:6">
      <c r="A29" s="4"/>
      <c r="B29" s="55"/>
      <c r="C29" s="56"/>
      <c r="D29" s="55"/>
      <c r="E29" s="29"/>
      <c r="F29" s="29"/>
    </row>
    <row r="30" spans="1:6">
      <c r="A30" s="4"/>
      <c r="B30" s="55"/>
      <c r="C30" s="56"/>
      <c r="D30" s="55"/>
      <c r="E30" s="29"/>
      <c r="F30" s="29"/>
    </row>
    <row r="31" spans="1:6">
      <c r="A31" s="4"/>
      <c r="B31" s="55"/>
      <c r="C31" s="56"/>
      <c r="D31" s="55"/>
      <c r="E31" s="29"/>
      <c r="F31" s="29"/>
    </row>
    <row r="32" spans="1:6" ht="23">
      <c r="A32" s="160" t="s">
        <v>179</v>
      </c>
      <c r="B32" s="161"/>
      <c r="C32" s="161"/>
      <c r="D32" s="161"/>
      <c r="E32" s="161"/>
      <c r="F32" s="161"/>
    </row>
    <row r="33" spans="1:6">
      <c r="A33" s="4"/>
      <c r="B33" s="49">
        <v>1</v>
      </c>
      <c r="C33" s="17" t="s">
        <v>180</v>
      </c>
      <c r="D33" s="18" t="s">
        <v>176</v>
      </c>
      <c r="E33" s="54">
        <f>'[1]LYRA lite'!$Y4</f>
        <v>18328.762274900004</v>
      </c>
      <c r="F33" s="54">
        <f t="shared" si="1"/>
        <v>16495.886047410004</v>
      </c>
    </row>
    <row r="34" spans="1:6">
      <c r="A34" s="4"/>
      <c r="B34" s="49">
        <v>2</v>
      </c>
      <c r="C34" s="17" t="s">
        <v>181</v>
      </c>
      <c r="D34" s="18" t="s">
        <v>178</v>
      </c>
      <c r="E34" s="54">
        <f>'[1]LYRA lite'!$Y5</f>
        <v>19791.6279737</v>
      </c>
      <c r="F34" s="54">
        <f t="shared" si="1"/>
        <v>17812.465176329999</v>
      </c>
    </row>
    <row r="35" spans="1:6">
      <c r="A35" s="4"/>
      <c r="B35" s="55"/>
      <c r="C35" s="56"/>
      <c r="D35" s="55"/>
      <c r="E35" s="29"/>
      <c r="F35" s="29"/>
    </row>
    <row r="36" spans="1:6">
      <c r="A36" s="4"/>
      <c r="B36" s="55"/>
      <c r="C36" s="56"/>
      <c r="D36" s="55"/>
      <c r="E36" s="29"/>
      <c r="F36" s="29"/>
    </row>
    <row r="37" spans="1:6">
      <c r="A37" s="4"/>
      <c r="B37" s="55"/>
      <c r="C37" s="56"/>
      <c r="D37" s="55"/>
      <c r="E37" s="29"/>
      <c r="F37" s="29"/>
    </row>
    <row r="38" spans="1:6">
      <c r="A38" s="4"/>
      <c r="B38" s="55"/>
      <c r="C38" s="56"/>
      <c r="D38" s="55"/>
      <c r="E38" s="29"/>
      <c r="F38" s="29"/>
    </row>
    <row r="39" spans="1:6" ht="23">
      <c r="A39" s="121" t="s">
        <v>182</v>
      </c>
      <c r="B39" s="176"/>
      <c r="C39" s="176"/>
      <c r="D39" s="176"/>
      <c r="E39" s="176"/>
      <c r="F39" s="176"/>
    </row>
    <row r="40" spans="1:6" ht="15.75" customHeight="1">
      <c r="A40" s="4"/>
      <c r="B40" s="178" t="s">
        <v>107</v>
      </c>
      <c r="C40" s="179"/>
      <c r="D40" s="179"/>
      <c r="E40" s="179"/>
      <c r="F40" s="179"/>
    </row>
    <row r="41" spans="1:6">
      <c r="A41" s="4"/>
      <c r="B41" s="8">
        <v>1</v>
      </c>
      <c r="C41" s="16" t="s">
        <v>183</v>
      </c>
      <c r="D41" s="8">
        <f>'[1]IMPLETE на скобе'!$I5</f>
        <v>11470</v>
      </c>
      <c r="E41" s="28">
        <f>'[1]IMPLETE на скобе'!$Z5</f>
        <v>14813.547138412001</v>
      </c>
      <c r="F41" s="28">
        <f t="shared" si="1"/>
        <v>13332.192424570801</v>
      </c>
    </row>
    <row r="42" spans="1:6">
      <c r="A42" s="4"/>
      <c r="B42" s="8">
        <v>2</v>
      </c>
      <c r="C42" s="16" t="s">
        <v>184</v>
      </c>
      <c r="D42" s="8">
        <f>'[1]IMPLETE на скобе'!$I6</f>
        <v>14800</v>
      </c>
      <c r="E42" s="28">
        <f>'[1]IMPLETE на скобе'!$Z6</f>
        <v>15364.661848162003</v>
      </c>
      <c r="F42" s="28">
        <f t="shared" si="1"/>
        <v>13828.195663345803</v>
      </c>
    </row>
    <row r="43" spans="1:6">
      <c r="A43" s="4"/>
      <c r="B43" s="8">
        <v>3</v>
      </c>
      <c r="C43" s="16" t="s">
        <v>185</v>
      </c>
      <c r="D43" s="8">
        <f>'[1]IMPLETE на скобе'!$I7</f>
        <v>17205</v>
      </c>
      <c r="E43" s="28">
        <f>'[1]IMPLETE на скобе'!$Z7</f>
        <v>18131.707878459998</v>
      </c>
      <c r="F43" s="28">
        <f t="shared" si="1"/>
        <v>16318.537090613998</v>
      </c>
    </row>
    <row r="44" spans="1:6">
      <c r="A44" s="4"/>
      <c r="B44" s="8">
        <v>4</v>
      </c>
      <c r="C44" s="16" t="s">
        <v>186</v>
      </c>
      <c r="D44" s="8">
        <f>'[1]IMPLETE на скобе'!$I8</f>
        <v>22940</v>
      </c>
      <c r="E44" s="28">
        <f>'[1]IMPLETE на скобе'!$Z8</f>
        <v>23095.454957399004</v>
      </c>
      <c r="F44" s="28">
        <f t="shared" si="1"/>
        <v>20785.909461659103</v>
      </c>
    </row>
    <row r="45" spans="1:6">
      <c r="A45" s="4"/>
      <c r="B45" s="8">
        <v>5</v>
      </c>
      <c r="C45" s="16" t="s">
        <v>187</v>
      </c>
      <c r="D45" s="8">
        <f>'[1]IMPLETE на скобе'!$I9</f>
        <v>29600</v>
      </c>
      <c r="E45" s="28">
        <f>'[1]IMPLETE на скобе'!$Z9</f>
        <v>24197.684376899</v>
      </c>
      <c r="F45" s="28">
        <f t="shared" si="1"/>
        <v>21777.915939209099</v>
      </c>
    </row>
    <row r="46" spans="1:6" ht="15" customHeight="1">
      <c r="A46" s="4"/>
    </row>
    <row r="47" spans="1:6" ht="15.75" customHeight="1">
      <c r="A47" s="4"/>
      <c r="B47" s="125" t="s">
        <v>31</v>
      </c>
      <c r="C47" s="125"/>
      <c r="D47" s="125"/>
      <c r="E47" s="125"/>
      <c r="F47" s="125"/>
    </row>
    <row r="48" spans="1:6">
      <c r="A48" s="4"/>
      <c r="B48" s="8">
        <v>1</v>
      </c>
      <c r="C48" s="16" t="s">
        <v>188</v>
      </c>
      <c r="D48" s="8">
        <f>'[1]IMPLETE на скобе'!$I12</f>
        <v>13320</v>
      </c>
      <c r="E48" s="28">
        <f>'[1]IMPLETE на скобе'!$Z12</f>
        <v>16924.033015450001</v>
      </c>
      <c r="F48" s="28">
        <f t="shared" si="1"/>
        <v>15231.629713905</v>
      </c>
    </row>
    <row r="49" spans="1:10">
      <c r="A49" s="4"/>
      <c r="B49" s="8">
        <v>2</v>
      </c>
      <c r="C49" s="16" t="s">
        <v>189</v>
      </c>
      <c r="D49" s="8">
        <f>'[1]IMPLETE на скобе'!$I13</f>
        <v>15355</v>
      </c>
      <c r="E49" s="28">
        <f>'[1]IMPLETE на скобе'!$Z13</f>
        <v>23404.488068500006</v>
      </c>
      <c r="F49" s="28">
        <f t="shared" si="1"/>
        <v>21064.039261650007</v>
      </c>
    </row>
    <row r="50" spans="1:10">
      <c r="A50" s="4"/>
      <c r="B50" s="8">
        <v>3</v>
      </c>
      <c r="C50" s="16" t="s">
        <v>190</v>
      </c>
      <c r="D50" s="8">
        <f>'[1]IMPLETE на скобе'!$I14</f>
        <v>15355</v>
      </c>
      <c r="E50" s="28">
        <f>'[1]IMPLETE на скобе'!$Z14</f>
        <v>20789.888554600002</v>
      </c>
      <c r="F50" s="28">
        <f t="shared" si="1"/>
        <v>18710.899699140002</v>
      </c>
    </row>
    <row r="51" spans="1:10">
      <c r="A51" s="4"/>
      <c r="B51" s="8">
        <v>4</v>
      </c>
      <c r="C51" s="16" t="s">
        <v>191</v>
      </c>
      <c r="D51" s="8">
        <f>'[1]IMPLETE на скобе'!$I15</f>
        <v>13320</v>
      </c>
      <c r="E51" s="28">
        <f>'[1]IMPLETE на скобе'!$Z15</f>
        <v>19629.5076835</v>
      </c>
      <c r="F51" s="28">
        <f t="shared" si="1"/>
        <v>17666.556915149999</v>
      </c>
    </row>
    <row r="52" spans="1:10">
      <c r="A52" s="4"/>
      <c r="B52" s="8">
        <v>5</v>
      </c>
      <c r="C52" s="16" t="s">
        <v>192</v>
      </c>
      <c r="D52" s="8">
        <f>'[1]IMPLETE на скобе'!$I16</f>
        <v>15355</v>
      </c>
      <c r="E52" s="28">
        <f>'[1]IMPLETE на скобе'!$Z16</f>
        <v>17014.908169599999</v>
      </c>
      <c r="F52" s="28">
        <f t="shared" si="1"/>
        <v>15313.417352639999</v>
      </c>
    </row>
    <row r="53" spans="1:10">
      <c r="A53" s="4"/>
      <c r="B53" s="8">
        <v>6</v>
      </c>
      <c r="C53" s="16" t="s">
        <v>193</v>
      </c>
      <c r="D53" s="8">
        <f>'[1]IMPLETE на скобе'!$I17</f>
        <v>26640</v>
      </c>
      <c r="E53" s="28">
        <f>'[1]IMPLETE на скобе'!$Z17</f>
        <v>26267.038910749998</v>
      </c>
      <c r="F53" s="28">
        <f t="shared" si="1"/>
        <v>23640.335019674996</v>
      </c>
    </row>
    <row r="54" spans="1:10">
      <c r="A54" s="4"/>
      <c r="B54" s="8">
        <v>7</v>
      </c>
      <c r="C54" s="16" t="s">
        <v>194</v>
      </c>
      <c r="D54" s="8">
        <f>'[1]IMPLETE на скобе'!$I18</f>
        <v>34410</v>
      </c>
      <c r="E54" s="28">
        <f>'[1]IMPLETE на скобе'!$Z18</f>
        <v>30253.331726749999</v>
      </c>
      <c r="F54" s="28">
        <f t="shared" si="1"/>
        <v>27227.998554074999</v>
      </c>
    </row>
    <row r="55" spans="1:10">
      <c r="A55" s="4"/>
      <c r="B55" s="8">
        <v>8</v>
      </c>
      <c r="C55" s="16" t="s">
        <v>195</v>
      </c>
      <c r="D55" s="8">
        <f>'[1]IMPLETE на скобе'!$I19</f>
        <v>45880</v>
      </c>
      <c r="E55" s="28">
        <f>'[1]IMPLETE на скобе'!$Z19</f>
        <v>39033.114031450008</v>
      </c>
      <c r="F55" s="28">
        <f t="shared" si="1"/>
        <v>35129.802628305006</v>
      </c>
    </row>
    <row r="56" spans="1:10">
      <c r="A56" s="4"/>
      <c r="B56" s="8">
        <v>9</v>
      </c>
      <c r="C56" s="16" t="s">
        <v>196</v>
      </c>
      <c r="D56" s="8">
        <f>'[1]IMPLETE на скобе'!$I20</f>
        <v>51615</v>
      </c>
      <c r="E56" s="28">
        <f>'[1]IMPLETE на скобе'!$Z20</f>
        <v>45180.147012000009</v>
      </c>
      <c r="F56" s="28">
        <f t="shared" si="1"/>
        <v>40662.132310800007</v>
      </c>
    </row>
    <row r="57" spans="1:10">
      <c r="A57" s="4"/>
      <c r="B57" s="8">
        <v>10</v>
      </c>
      <c r="C57" s="16" t="s">
        <v>197</v>
      </c>
      <c r="D57" s="8">
        <f>'[1]IMPLETE на скобе'!$I21</f>
        <v>53280</v>
      </c>
      <c r="E57" s="28">
        <f>'[1]IMPLETE на скобе'!$Z21</f>
        <v>51435.181121499998</v>
      </c>
      <c r="F57" s="28">
        <f t="shared" si="1"/>
        <v>46291.663009349999</v>
      </c>
    </row>
    <row r="58" spans="1:10">
      <c r="A58" s="4"/>
      <c r="B58" s="8">
        <v>11</v>
      </c>
      <c r="C58" s="16" t="s">
        <v>198</v>
      </c>
      <c r="D58" s="8">
        <f>'[1]IMPLETE на скобе'!$I22</f>
        <v>68820</v>
      </c>
      <c r="E58" s="28">
        <f>'[1]IMPLETE на скобе'!$Z22</f>
        <v>59407.7667535</v>
      </c>
      <c r="F58" s="28">
        <f t="shared" si="1"/>
        <v>53466.990078150004</v>
      </c>
    </row>
    <row r="59" spans="1:10">
      <c r="A59" s="4"/>
      <c r="B59" s="8">
        <v>12</v>
      </c>
      <c r="C59" s="16" t="s">
        <v>199</v>
      </c>
      <c r="D59" s="8">
        <f>'[1]IMPLETE на скобе'!$I23</f>
        <v>91760</v>
      </c>
      <c r="E59" s="28">
        <f>'[1]IMPLETE на скобе'!$Z23</f>
        <v>75994.537562900005</v>
      </c>
      <c r="F59" s="28">
        <f t="shared" si="1"/>
        <v>68395.083806609997</v>
      </c>
    </row>
    <row r="60" spans="1:10" ht="15" customHeight="1">
      <c r="A60" s="4"/>
      <c r="B60" s="8">
        <v>13</v>
      </c>
      <c r="C60" s="16" t="s">
        <v>200</v>
      </c>
      <c r="D60" s="8">
        <f>'[1]IMPLETE на скобе'!$I24</f>
        <v>103230</v>
      </c>
      <c r="E60" s="28">
        <f>'[1]IMPLETE на скобе'!$Z24</f>
        <v>88288.60352400002</v>
      </c>
      <c r="F60" s="28">
        <f t="shared" si="1"/>
        <v>79459.743171600014</v>
      </c>
      <c r="J60" s="57"/>
    </row>
    <row r="61" spans="1:10" ht="15.75" customHeight="1">
      <c r="A61" s="4"/>
      <c r="B61" s="8">
        <v>14</v>
      </c>
      <c r="C61" s="16" t="s">
        <v>201</v>
      </c>
      <c r="D61" s="8">
        <f>'[1]IMPLETE на скобе'!$I25</f>
        <v>106560</v>
      </c>
      <c r="E61" s="28">
        <f>'[1]IMPLETE на скобе'!$Z25</f>
        <v>88633.209722750005</v>
      </c>
      <c r="F61" s="28">
        <f t="shared" si="1"/>
        <v>79769.888750475002</v>
      </c>
      <c r="J61" s="57"/>
    </row>
    <row r="62" spans="1:10" ht="15" customHeight="1">
      <c r="A62" s="4"/>
      <c r="B62" s="8">
        <v>15</v>
      </c>
      <c r="C62" s="16" t="s">
        <v>202</v>
      </c>
      <c r="D62" s="8">
        <f>'[1]IMPLETE на скобе'!$I26</f>
        <v>137640</v>
      </c>
      <c r="E62" s="28">
        <f>'[1]IMPLETE на скобе'!$Z26</f>
        <v>108049.95779434999</v>
      </c>
      <c r="F62" s="28">
        <f t="shared" si="1"/>
        <v>97244.962014914985</v>
      </c>
      <c r="J62" s="57"/>
    </row>
    <row r="63" spans="1:10" ht="12.75" customHeight="1">
      <c r="A63" s="4"/>
      <c r="B63" s="8">
        <v>16</v>
      </c>
      <c r="C63" s="16" t="s">
        <v>203</v>
      </c>
      <c r="D63" s="8">
        <f>'[1]IMPLETE на скобе'!$I27</f>
        <v>183520</v>
      </c>
      <c r="E63" s="28">
        <f>'[1]IMPLETE на скобе'!$Z27</f>
        <v>151376.57532580005</v>
      </c>
      <c r="F63" s="28">
        <f t="shared" si="1"/>
        <v>136238.91779322005</v>
      </c>
      <c r="J63" s="57"/>
    </row>
    <row r="64" spans="1:10" ht="18.75" customHeight="1">
      <c r="A64" s="4"/>
      <c r="B64" s="8">
        <v>17</v>
      </c>
      <c r="C64" s="16" t="s">
        <v>204</v>
      </c>
      <c r="D64" s="8">
        <f>'[1]IMPLETE на скобе'!$I28</f>
        <v>206460</v>
      </c>
      <c r="E64" s="28">
        <f>'[1]IMPLETE на скобе'!$Z28</f>
        <v>174343.38424800005</v>
      </c>
      <c r="F64" s="28">
        <f t="shared" si="1"/>
        <v>156909.04582320005</v>
      </c>
    </row>
    <row r="65" spans="1:6" ht="35">
      <c r="A65" s="157" t="s">
        <v>73</v>
      </c>
      <c r="B65" s="158"/>
      <c r="C65" s="158"/>
      <c r="D65" s="158"/>
      <c r="E65" s="158"/>
      <c r="F65" s="159"/>
    </row>
    <row r="66" spans="1:6" ht="23">
      <c r="A66" s="121" t="s">
        <v>205</v>
      </c>
      <c r="B66" s="122"/>
      <c r="C66" s="122"/>
      <c r="D66" s="122"/>
      <c r="E66" s="122"/>
      <c r="F66" s="122"/>
    </row>
    <row r="67" spans="1:6">
      <c r="A67" s="4"/>
      <c r="B67" s="46">
        <v>1</v>
      </c>
      <c r="C67" s="9" t="s">
        <v>206</v>
      </c>
      <c r="D67" s="46">
        <v>7500</v>
      </c>
      <c r="E67" s="28">
        <f>[1]индукция!$E125</f>
        <v>22063.804069999998</v>
      </c>
      <c r="F67" s="28">
        <f t="shared" si="1"/>
        <v>19857.423662999998</v>
      </c>
    </row>
    <row r="68" spans="1:6">
      <c r="A68" s="4"/>
      <c r="B68" s="46">
        <v>2</v>
      </c>
      <c r="C68" s="9" t="s">
        <v>207</v>
      </c>
      <c r="D68" s="46">
        <v>9600</v>
      </c>
      <c r="E68" s="28">
        <f>[1]индукция!$E126</f>
        <v>24349.869500000001</v>
      </c>
      <c r="F68" s="28">
        <f t="shared" si="1"/>
        <v>21914.882550000002</v>
      </c>
    </row>
    <row r="69" spans="1:6">
      <c r="A69" s="4"/>
      <c r="B69" s="46">
        <v>3</v>
      </c>
      <c r="C69" s="9" t="s">
        <v>208</v>
      </c>
      <c r="D69" s="46">
        <v>12000</v>
      </c>
      <c r="E69" s="28">
        <f>[1]индукция!$E127</f>
        <v>28161.119481000002</v>
      </c>
      <c r="F69" s="28">
        <f t="shared" si="1"/>
        <v>25345.007532900003</v>
      </c>
    </row>
    <row r="70" spans="1:6">
      <c r="A70" s="4"/>
      <c r="B70" s="46">
        <v>4</v>
      </c>
      <c r="C70" s="9" t="s">
        <v>209</v>
      </c>
      <c r="D70" s="46">
        <v>17000</v>
      </c>
      <c r="E70" s="28">
        <f>[1]индукция!$E128</f>
        <v>30447.184911000004</v>
      </c>
      <c r="F70" s="28">
        <f t="shared" si="1"/>
        <v>27402.466419900004</v>
      </c>
    </row>
    <row r="71" spans="1:6">
      <c r="A71" s="4"/>
      <c r="B71" s="46">
        <v>5</v>
      </c>
      <c r="C71" s="9" t="s">
        <v>210</v>
      </c>
      <c r="D71" s="46">
        <v>21250</v>
      </c>
      <c r="E71" s="28">
        <f>[1]индукция!$E129</f>
        <v>33876.283056</v>
      </c>
      <c r="F71" s="28">
        <f t="shared" si="1"/>
        <v>30488.654750400001</v>
      </c>
    </row>
    <row r="72" spans="1:6" ht="23">
      <c r="A72" s="121" t="s">
        <v>211</v>
      </c>
      <c r="B72" s="122"/>
      <c r="C72" s="122"/>
      <c r="D72" s="122"/>
      <c r="E72" s="122"/>
      <c r="F72" s="122"/>
    </row>
    <row r="73" spans="1:6">
      <c r="A73" s="4"/>
      <c r="B73" s="46">
        <v>1</v>
      </c>
      <c r="C73" s="9" t="s">
        <v>212</v>
      </c>
      <c r="D73" s="46">
        <v>7500</v>
      </c>
      <c r="E73" s="28">
        <f>[1]индукция!$E131</f>
        <v>25716.387328912497</v>
      </c>
      <c r="F73" s="28">
        <f t="shared" si="1"/>
        <v>23144.748596021247</v>
      </c>
    </row>
    <row r="74" spans="1:6">
      <c r="A74" s="4"/>
      <c r="B74" s="46">
        <v>2</v>
      </c>
      <c r="C74" s="9" t="s">
        <v>213</v>
      </c>
      <c r="D74" s="46">
        <v>9600</v>
      </c>
      <c r="E74" s="28">
        <f>[1]индукция!$E132</f>
        <v>28002.452758912499</v>
      </c>
      <c r="F74" s="28">
        <f t="shared" ref="F74:F85" si="2">E74-(E74*$F$4)</f>
        <v>25202.207483021248</v>
      </c>
    </row>
    <row r="75" spans="1:6">
      <c r="A75" s="4"/>
      <c r="B75" s="46">
        <v>3</v>
      </c>
      <c r="C75" s="9" t="s">
        <v>214</v>
      </c>
      <c r="D75" s="46">
        <v>12000</v>
      </c>
      <c r="E75" s="28">
        <f>[1]индукция!$E133</f>
        <v>28764.474568912497</v>
      </c>
      <c r="F75" s="28">
        <f t="shared" si="2"/>
        <v>25888.027112021249</v>
      </c>
    </row>
    <row r="76" spans="1:6">
      <c r="A76" s="4"/>
      <c r="B76" s="46">
        <v>4</v>
      </c>
      <c r="C76" s="9" t="s">
        <v>215</v>
      </c>
      <c r="D76" s="46">
        <v>17000</v>
      </c>
      <c r="E76" s="28">
        <f>[1]индукция!$E134</f>
        <v>31050.5399989125</v>
      </c>
      <c r="F76" s="28">
        <f t="shared" si="2"/>
        <v>27945.48599902125</v>
      </c>
    </row>
    <row r="77" spans="1:6" ht="15.75" customHeight="1">
      <c r="A77" s="4"/>
      <c r="B77" s="46">
        <v>5</v>
      </c>
      <c r="C77" s="9" t="s">
        <v>216</v>
      </c>
      <c r="D77" s="46">
        <v>21250</v>
      </c>
      <c r="E77" s="28">
        <f>[1]индукция!$E135</f>
        <v>35976.359468912502</v>
      </c>
      <c r="F77" s="28">
        <f t="shared" si="2"/>
        <v>32378.723522021253</v>
      </c>
    </row>
    <row r="78" spans="1:6" ht="21" customHeight="1">
      <c r="A78" s="4"/>
      <c r="B78" s="46">
        <v>6</v>
      </c>
      <c r="C78" s="9" t="s">
        <v>217</v>
      </c>
      <c r="D78" s="46">
        <v>25500</v>
      </c>
      <c r="E78" s="28">
        <f>[1]индукция!$E136</f>
        <v>37243.243246412501</v>
      </c>
      <c r="F78" s="28">
        <f t="shared" si="2"/>
        <v>33518.918921771248</v>
      </c>
    </row>
    <row r="79" spans="1:6" ht="23">
      <c r="A79" s="121" t="s">
        <v>218</v>
      </c>
      <c r="B79" s="122"/>
      <c r="C79" s="122"/>
      <c r="D79" s="122"/>
      <c r="E79" s="122"/>
      <c r="F79" s="122"/>
    </row>
    <row r="80" spans="1:6">
      <c r="A80" s="4"/>
      <c r="B80" s="46">
        <v>1</v>
      </c>
      <c r="C80" s="9" t="s">
        <v>144</v>
      </c>
      <c r="D80" s="46">
        <v>7500</v>
      </c>
      <c r="E80" s="28">
        <f>[1]индукция!$E138</f>
        <v>40309.692719999999</v>
      </c>
      <c r="F80" s="28">
        <f t="shared" si="2"/>
        <v>36278.723447999997</v>
      </c>
    </row>
    <row r="81" spans="1:6">
      <c r="A81" s="4"/>
      <c r="B81" s="46">
        <v>2</v>
      </c>
      <c r="C81" s="9" t="s">
        <v>145</v>
      </c>
      <c r="D81" s="46">
        <v>9600</v>
      </c>
      <c r="E81" s="28">
        <f>[1]индукция!$E139</f>
        <v>42595.758150000001</v>
      </c>
      <c r="F81" s="28">
        <f t="shared" si="2"/>
        <v>38336.182335000005</v>
      </c>
    </row>
    <row r="82" spans="1:6">
      <c r="A82" s="4"/>
      <c r="B82" s="46">
        <v>3</v>
      </c>
      <c r="C82" s="9" t="s">
        <v>146</v>
      </c>
      <c r="D82" s="46">
        <v>12000</v>
      </c>
      <c r="E82" s="28">
        <f>[1]индукция!$E140</f>
        <v>43357.77996</v>
      </c>
      <c r="F82" s="28">
        <f t="shared" si="2"/>
        <v>39022.001964000003</v>
      </c>
    </row>
    <row r="83" spans="1:6">
      <c r="A83" s="4"/>
      <c r="B83" s="46">
        <v>4</v>
      </c>
      <c r="C83" s="9" t="s">
        <v>147</v>
      </c>
      <c r="D83" s="46">
        <v>17000</v>
      </c>
      <c r="E83" s="28">
        <f>[1]индукция!$E141</f>
        <v>45643.845390000002</v>
      </c>
      <c r="F83" s="28">
        <f t="shared" si="2"/>
        <v>41079.460851000003</v>
      </c>
    </row>
    <row r="84" spans="1:6">
      <c r="A84" s="4"/>
      <c r="B84" s="46">
        <v>5</v>
      </c>
      <c r="C84" s="9" t="s">
        <v>148</v>
      </c>
      <c r="D84" s="46">
        <v>21250</v>
      </c>
      <c r="E84" s="28">
        <f>[1]индукция!$E142</f>
        <v>50569.664860000004</v>
      </c>
      <c r="F84" s="28">
        <f t="shared" si="2"/>
        <v>45512.698374</v>
      </c>
    </row>
    <row r="85" spans="1:6" ht="15.75" customHeight="1">
      <c r="A85" s="4"/>
      <c r="B85" s="46">
        <v>6</v>
      </c>
      <c r="C85" s="9" t="s">
        <v>149</v>
      </c>
      <c r="D85" s="46">
        <v>25500</v>
      </c>
      <c r="E85" s="28">
        <f>[1]индукция!$E143</f>
        <v>51836.548637500004</v>
      </c>
      <c r="F85" s="28">
        <f t="shared" si="2"/>
        <v>46652.893773750002</v>
      </c>
    </row>
    <row r="86" spans="1:6" ht="16">
      <c r="A86" s="118"/>
      <c r="B86" s="141"/>
      <c r="C86" s="141"/>
      <c r="D86" s="141"/>
      <c r="E86" s="141"/>
      <c r="F86" s="119"/>
    </row>
  </sheetData>
  <mergeCells count="17">
    <mergeCell ref="A79:F79"/>
    <mergeCell ref="A86:F86"/>
    <mergeCell ref="B40:F40"/>
    <mergeCell ref="B47:F47"/>
    <mergeCell ref="A65:F65"/>
    <mergeCell ref="A66:F66"/>
    <mergeCell ref="A72:F72"/>
    <mergeCell ref="B6:F6"/>
    <mergeCell ref="B12:F12"/>
    <mergeCell ref="A25:F25"/>
    <mergeCell ref="A32:F32"/>
    <mergeCell ref="A39:F39"/>
    <mergeCell ref="A1:E1"/>
    <mergeCell ref="A2:F2"/>
    <mergeCell ref="B3:C3"/>
    <mergeCell ref="A4:E4"/>
    <mergeCell ref="A5:F5"/>
  </mergeCells>
  <pageMargins left="0.7" right="0.7" top="0.75" bottom="0.75" header="0.3" footer="0.3"/>
  <pageSetup paperSize="9" scale="98" fitToHeight="0" orientation="landscape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7"/>
  <sheetViews>
    <sheetView zoomScale="166" workbookViewId="0">
      <selection activeCell="E6" sqref="E6:E9"/>
    </sheetView>
  </sheetViews>
  <sheetFormatPr baseColWidth="10" defaultColWidth="9.1640625" defaultRowHeight="14"/>
  <cols>
    <col min="1" max="1" width="37" style="1" customWidth="1"/>
    <col min="2" max="2" width="3.83203125" style="1" bestFit="1" customWidth="1"/>
    <col min="3" max="3" width="25.83203125" style="1" customWidth="1"/>
    <col min="4" max="4" width="15.6640625" style="1" customWidth="1"/>
    <col min="5" max="5" width="14.6640625" style="1" customWidth="1"/>
    <col min="6" max="6" width="11.83203125" style="1" customWidth="1"/>
    <col min="7" max="16384" width="9.1640625" style="1"/>
  </cols>
  <sheetData>
    <row r="1" spans="1:6" ht="69.75" customHeight="1">
      <c r="A1" s="116" t="s">
        <v>219</v>
      </c>
      <c r="B1" s="116"/>
      <c r="C1" s="116"/>
      <c r="D1" s="116"/>
      <c r="E1" s="116"/>
    </row>
    <row r="2" spans="1:6" ht="16">
      <c r="A2" s="117">
        <f ca="1">TODAY()</f>
        <v>45350</v>
      </c>
      <c r="B2" s="117"/>
      <c r="C2" s="117"/>
      <c r="D2" s="117"/>
      <c r="E2" s="117"/>
      <c r="F2" s="117"/>
    </row>
    <row r="3" spans="1:6" ht="52.5" customHeight="1">
      <c r="A3" s="2" t="s">
        <v>1</v>
      </c>
      <c r="B3" s="118" t="s">
        <v>2</v>
      </c>
      <c r="C3" s="119"/>
      <c r="D3" s="2" t="s">
        <v>3</v>
      </c>
      <c r="E3" s="2" t="s">
        <v>4</v>
      </c>
      <c r="F3" s="2" t="s">
        <v>5</v>
      </c>
    </row>
    <row r="4" spans="1:6" ht="35">
      <c r="A4" s="120" t="s">
        <v>73</v>
      </c>
      <c r="B4" s="120"/>
      <c r="C4" s="120"/>
      <c r="D4" s="120"/>
      <c r="E4" s="120"/>
      <c r="F4" s="3">
        <v>0.1</v>
      </c>
    </row>
    <row r="5" spans="1:6" ht="23">
      <c r="A5" s="121" t="s">
        <v>220</v>
      </c>
      <c r="B5" s="122"/>
      <c r="C5" s="122"/>
      <c r="D5" s="122"/>
      <c r="E5" s="122"/>
      <c r="F5" s="122"/>
    </row>
    <row r="6" spans="1:6">
      <c r="A6" s="4"/>
      <c r="B6" s="46">
        <v>1</v>
      </c>
      <c r="C6" s="9" t="s">
        <v>221</v>
      </c>
      <c r="D6" s="46">
        <v>12000</v>
      </c>
      <c r="E6" s="58">
        <f>[1]индукция!$E146</f>
        <v>33625.6085055</v>
      </c>
      <c r="F6" s="7">
        <f t="shared" ref="F6:F16" si="0">E6-(E6*$F$4)</f>
        <v>30263.047654950002</v>
      </c>
    </row>
    <row r="7" spans="1:6">
      <c r="A7" s="4"/>
      <c r="B7" s="46">
        <v>2</v>
      </c>
      <c r="C7" s="9" t="s">
        <v>222</v>
      </c>
      <c r="D7" s="46">
        <v>17000</v>
      </c>
      <c r="E7" s="58">
        <f>[1]индукция!$E147</f>
        <v>35911.673935500003</v>
      </c>
      <c r="F7" s="7">
        <f t="shared" si="0"/>
        <v>32320.506541950002</v>
      </c>
    </row>
    <row r="8" spans="1:6">
      <c r="A8" s="4"/>
      <c r="B8" s="46">
        <v>3</v>
      </c>
      <c r="C8" s="9" t="s">
        <v>223</v>
      </c>
      <c r="D8" s="46">
        <v>21250</v>
      </c>
      <c r="E8" s="58">
        <f>[1]индукция!$E148</f>
        <v>40837.493405500005</v>
      </c>
      <c r="F8" s="7">
        <f t="shared" si="0"/>
        <v>36753.744064950006</v>
      </c>
    </row>
    <row r="9" spans="1:6">
      <c r="A9" s="4"/>
      <c r="B9" s="46">
        <v>4</v>
      </c>
      <c r="C9" s="9" t="s">
        <v>224</v>
      </c>
      <c r="D9" s="46">
        <v>25500</v>
      </c>
      <c r="E9" s="58">
        <f>[1]индукция!$E149</f>
        <v>42104.377183000004</v>
      </c>
      <c r="F9" s="7">
        <f t="shared" si="0"/>
        <v>37893.939464700001</v>
      </c>
    </row>
    <row r="10" spans="1:6" ht="23">
      <c r="A10" s="121" t="s">
        <v>225</v>
      </c>
      <c r="B10" s="122"/>
      <c r="C10" s="122"/>
      <c r="D10" s="122"/>
      <c r="E10" s="122"/>
      <c r="F10" s="122"/>
    </row>
    <row r="11" spans="1:6" ht="12.75" customHeight="1">
      <c r="A11" s="4"/>
      <c r="B11" s="46">
        <v>1</v>
      </c>
      <c r="C11" s="9" t="s">
        <v>226</v>
      </c>
      <c r="D11" s="46">
        <v>2800</v>
      </c>
      <c r="E11" s="58">
        <f>[1]индукция!$E151</f>
        <v>19253.210625</v>
      </c>
      <c r="F11" s="7">
        <f t="shared" si="0"/>
        <v>17327.8895625</v>
      </c>
    </row>
    <row r="12" spans="1:6" ht="12.75" customHeight="1">
      <c r="A12" s="4"/>
      <c r="B12" s="46">
        <v>1</v>
      </c>
      <c r="C12" s="9" t="s">
        <v>227</v>
      </c>
      <c r="D12" s="46">
        <v>4500</v>
      </c>
      <c r="E12" s="58">
        <f>[1]индукция!$E152</f>
        <v>20015.232435000002</v>
      </c>
      <c r="F12" s="7">
        <f t="shared" si="0"/>
        <v>18013.709191500002</v>
      </c>
    </row>
    <row r="13" spans="1:6" ht="12.75" customHeight="1">
      <c r="A13" s="4"/>
      <c r="B13" s="46">
        <v>2</v>
      </c>
      <c r="C13" s="9" t="s">
        <v>228</v>
      </c>
      <c r="D13" s="46">
        <v>6000</v>
      </c>
      <c r="E13" s="58">
        <f>[1]индукция!$E153</f>
        <v>22682.30877</v>
      </c>
      <c r="F13" s="7">
        <f t="shared" si="0"/>
        <v>20414.077893000001</v>
      </c>
    </row>
    <row r="14" spans="1:6" ht="12.75" customHeight="1">
      <c r="A14" s="4"/>
      <c r="B14" s="46">
        <v>3</v>
      </c>
      <c r="C14" s="9" t="s">
        <v>229</v>
      </c>
      <c r="D14" s="46">
        <v>7500</v>
      </c>
      <c r="E14" s="58">
        <f>[1]индукция!$E154</f>
        <v>22682.30877</v>
      </c>
      <c r="F14" s="7">
        <f t="shared" si="0"/>
        <v>20414.077893000001</v>
      </c>
    </row>
    <row r="15" spans="1:6" ht="12.75" customHeight="1">
      <c r="A15" s="4"/>
      <c r="B15" s="46">
        <v>4</v>
      </c>
      <c r="C15" s="9" t="s">
        <v>230</v>
      </c>
      <c r="D15" s="46">
        <v>9600</v>
      </c>
      <c r="E15" s="58">
        <f>[1]индукция!$E155</f>
        <v>26128.070512500002</v>
      </c>
      <c r="F15" s="7">
        <f t="shared" si="0"/>
        <v>23515.263461250001</v>
      </c>
    </row>
    <row r="16" spans="1:6" ht="15.75" customHeight="1">
      <c r="A16" s="4"/>
      <c r="B16" s="46">
        <v>5</v>
      </c>
      <c r="C16" s="9" t="s">
        <v>231</v>
      </c>
      <c r="D16" s="46">
        <v>12000</v>
      </c>
      <c r="E16" s="58">
        <f>[1]индукция!$E156</f>
        <v>26890.092322500001</v>
      </c>
      <c r="F16" s="7">
        <f t="shared" si="0"/>
        <v>24201.083090250002</v>
      </c>
    </row>
    <row r="17" spans="1:6" ht="16">
      <c r="A17" s="180"/>
      <c r="B17" s="180"/>
      <c r="C17" s="180"/>
      <c r="D17" s="180"/>
      <c r="E17" s="180"/>
      <c r="F17" s="180"/>
    </row>
  </sheetData>
  <mergeCells count="7">
    <mergeCell ref="A10:F10"/>
    <mergeCell ref="A17:F17"/>
    <mergeCell ref="A1:E1"/>
    <mergeCell ref="A2:F2"/>
    <mergeCell ref="B3:C3"/>
    <mergeCell ref="A4:E4"/>
    <mergeCell ref="A5:F5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77"/>
  <sheetViews>
    <sheetView topLeftCell="A49" workbookViewId="0">
      <selection activeCell="E59" sqref="E59"/>
    </sheetView>
  </sheetViews>
  <sheetFormatPr baseColWidth="10" defaultColWidth="9.1640625" defaultRowHeight="14"/>
  <cols>
    <col min="1" max="1" width="37" style="1" customWidth="1"/>
    <col min="2" max="2" width="3.83203125" style="1" bestFit="1" customWidth="1"/>
    <col min="3" max="3" width="44.5" style="1" customWidth="1"/>
    <col min="4" max="4" width="19.6640625" style="1" customWidth="1"/>
    <col min="5" max="5" width="19" style="1" customWidth="1"/>
    <col min="6" max="6" width="11.1640625" style="1" customWidth="1"/>
    <col min="7" max="7" width="11.33203125" style="1" customWidth="1"/>
    <col min="8" max="16384" width="9.1640625" style="1"/>
  </cols>
  <sheetData>
    <row r="1" spans="1:7" ht="69.75" customHeight="1">
      <c r="A1" s="116" t="s">
        <v>232</v>
      </c>
      <c r="B1" s="116"/>
      <c r="C1" s="116"/>
      <c r="D1" s="116"/>
      <c r="E1" s="116"/>
    </row>
    <row r="2" spans="1:7" ht="16">
      <c r="A2" s="117">
        <f ca="1">TODAY()</f>
        <v>45350</v>
      </c>
      <c r="B2" s="117"/>
      <c r="C2" s="117"/>
      <c r="D2" s="117"/>
      <c r="E2" s="117"/>
      <c r="F2" s="117"/>
    </row>
    <row r="3" spans="1:7" ht="51">
      <c r="A3" s="2" t="s">
        <v>1</v>
      </c>
      <c r="B3" s="118" t="s">
        <v>2</v>
      </c>
      <c r="C3" s="119"/>
      <c r="D3" s="2" t="s">
        <v>3</v>
      </c>
      <c r="E3" s="2" t="s">
        <v>4</v>
      </c>
      <c r="F3" s="2" t="s">
        <v>5</v>
      </c>
      <c r="G3" s="2" t="s">
        <v>233</v>
      </c>
    </row>
    <row r="4" spans="1:7" ht="45.75" customHeight="1">
      <c r="A4" s="120" t="s">
        <v>6</v>
      </c>
      <c r="B4" s="120"/>
      <c r="C4" s="120"/>
      <c r="D4" s="120"/>
      <c r="E4" s="120"/>
      <c r="F4" s="3">
        <v>0.1</v>
      </c>
      <c r="G4" s="3"/>
    </row>
    <row r="5" spans="1:7" ht="24.75" customHeight="1">
      <c r="A5" s="181" t="s">
        <v>234</v>
      </c>
      <c r="B5" s="182"/>
      <c r="C5" s="182"/>
      <c r="D5" s="182"/>
      <c r="E5" s="182"/>
      <c r="F5" s="182"/>
      <c r="G5" s="182"/>
    </row>
    <row r="6" spans="1:7" ht="15.75" customHeight="1">
      <c r="A6" s="4"/>
      <c r="B6" s="180" t="s">
        <v>235</v>
      </c>
      <c r="C6" s="180"/>
      <c r="D6" s="180"/>
      <c r="E6" s="180"/>
      <c r="F6" s="180"/>
      <c r="G6" s="180"/>
    </row>
    <row r="7" spans="1:7" ht="15.75" customHeight="1">
      <c r="A7" s="4"/>
      <c r="B7" s="180" t="s">
        <v>236</v>
      </c>
      <c r="C7" s="180"/>
      <c r="D7" s="180"/>
      <c r="E7" s="180"/>
      <c r="F7" s="180"/>
      <c r="G7" s="180"/>
    </row>
    <row r="8" spans="1:7" ht="15.75" customHeight="1">
      <c r="A8" s="4"/>
      <c r="B8" s="5">
        <v>1</v>
      </c>
      <c r="C8" s="59" t="s">
        <v>237</v>
      </c>
      <c r="D8" s="60" t="str">
        <f>[1]ALTUS!$G4</f>
        <v>4455 / 3970</v>
      </c>
      <c r="E8" s="61">
        <f>[1]ALTUS!$W4</f>
        <v>6488.9779677506667</v>
      </c>
      <c r="F8" s="7">
        <f t="shared" ref="F8:F36" si="0">E8-(E8*$F$4)</f>
        <v>5840.0801709755997</v>
      </c>
      <c r="G8" s="62"/>
    </row>
    <row r="9" spans="1:7" ht="15.75" customHeight="1">
      <c r="A9" s="4"/>
      <c r="B9" s="8">
        <v>2</v>
      </c>
      <c r="C9" s="63" t="s">
        <v>238</v>
      </c>
      <c r="D9" s="60" t="str">
        <f>[1]ALTUS!$G5</f>
        <v>4455 / 3970</v>
      </c>
      <c r="E9" s="61">
        <f>[1]ALTUS!$W5</f>
        <v>6122.6790677506669</v>
      </c>
      <c r="F9" s="7">
        <f t="shared" si="0"/>
        <v>5510.4111609756001</v>
      </c>
      <c r="G9" s="62"/>
    </row>
    <row r="10" spans="1:7" ht="15.75" customHeight="1">
      <c r="A10" s="4"/>
      <c r="B10" s="5">
        <v>3</v>
      </c>
      <c r="C10" s="63" t="s">
        <v>239</v>
      </c>
      <c r="D10" s="60" t="str">
        <f>[1]ALTUS!$G6</f>
        <v>5280 / 4700</v>
      </c>
      <c r="E10" s="61">
        <f>[1]ALTUS!$W6</f>
        <v>6660.3370367966672</v>
      </c>
      <c r="F10" s="7">
        <f t="shared" si="0"/>
        <v>5994.3033331170009</v>
      </c>
      <c r="G10" s="62" t="s">
        <v>233</v>
      </c>
    </row>
    <row r="11" spans="1:7" ht="15.75" customHeight="1">
      <c r="A11" s="4"/>
      <c r="B11" s="8">
        <v>4</v>
      </c>
      <c r="C11" s="63" t="s">
        <v>240</v>
      </c>
      <c r="D11" s="60" t="str">
        <f>[1]ALTUS!$G7</f>
        <v>5280 / 4700</v>
      </c>
      <c r="E11" s="61">
        <f>[1]ALTUS!$W7</f>
        <v>6294.0381367966675</v>
      </c>
      <c r="F11" s="7">
        <f t="shared" si="0"/>
        <v>5664.6343231170003</v>
      </c>
      <c r="G11" s="62" t="s">
        <v>233</v>
      </c>
    </row>
    <row r="12" spans="1:7" ht="15.75" customHeight="1">
      <c r="A12" s="4"/>
      <c r="B12" s="5">
        <v>5</v>
      </c>
      <c r="C12" s="63" t="s">
        <v>241</v>
      </c>
      <c r="D12" s="60" t="str">
        <f>[1]ALTUS!$G8</f>
        <v>6600 / 5880</v>
      </c>
      <c r="E12" s="61">
        <f>[1]ALTUS!$W8</f>
        <v>8165.3468852339993</v>
      </c>
      <c r="F12" s="7">
        <f t="shared" si="0"/>
        <v>7348.812196710599</v>
      </c>
      <c r="G12" s="62"/>
    </row>
    <row r="13" spans="1:7" ht="15.75" customHeight="1">
      <c r="A13" s="4"/>
      <c r="B13" s="8">
        <v>6</v>
      </c>
      <c r="C13" s="63" t="s">
        <v>242</v>
      </c>
      <c r="D13" s="60" t="str">
        <f>[1]ALTUS!$G9</f>
        <v>6600 / 5880</v>
      </c>
      <c r="E13" s="61">
        <f>[1]ALTUS!$W9</f>
        <v>7708.974485234</v>
      </c>
      <c r="F13" s="7">
        <f t="shared" si="0"/>
        <v>6938.0770367105997</v>
      </c>
      <c r="G13" s="62"/>
    </row>
    <row r="14" spans="1:7" ht="15.75" customHeight="1">
      <c r="A14" s="4"/>
      <c r="B14" s="5">
        <v>7</v>
      </c>
      <c r="C14" s="63" t="s">
        <v>243</v>
      </c>
      <c r="D14" s="60" t="str">
        <f>[1]ALTUS!$G10</f>
        <v>7520 / 6762</v>
      </c>
      <c r="E14" s="61">
        <f>[1]ALTUS!$W10</f>
        <v>8751.1845689399997</v>
      </c>
      <c r="F14" s="7">
        <f t="shared" si="0"/>
        <v>7876.0661120459999</v>
      </c>
      <c r="G14" s="62" t="s">
        <v>233</v>
      </c>
    </row>
    <row r="15" spans="1:7" ht="15.75" customHeight="1">
      <c r="A15" s="4"/>
      <c r="B15" s="8">
        <v>8</v>
      </c>
      <c r="C15" s="63" t="s">
        <v>357</v>
      </c>
      <c r="D15" s="60" t="str">
        <f>[1]ALTUS!$G11</f>
        <v>7520 / 6762</v>
      </c>
      <c r="E15" s="61">
        <f>[1]ALTUS!$W11</f>
        <v>8294.8121689399995</v>
      </c>
      <c r="F15" s="7">
        <f t="shared" si="0"/>
        <v>7465.3309520459998</v>
      </c>
      <c r="G15" s="62" t="s">
        <v>233</v>
      </c>
    </row>
    <row r="16" spans="1:7" ht="15.75" customHeight="1">
      <c r="A16" s="4"/>
      <c r="B16" s="5">
        <v>9</v>
      </c>
      <c r="C16" s="63" t="s">
        <v>244</v>
      </c>
      <c r="D16" s="60" t="str">
        <f>[1]ALTUS!$G12</f>
        <v>8910 / 7940</v>
      </c>
      <c r="E16" s="61">
        <f>[1]ALTUS!$W12</f>
        <v>10164.637947273335</v>
      </c>
      <c r="F16" s="7">
        <f t="shared" si="0"/>
        <v>9148.174152546002</v>
      </c>
      <c r="G16" s="62"/>
    </row>
    <row r="17" spans="1:7" ht="15.75" customHeight="1">
      <c r="A17" s="4"/>
      <c r="B17" s="8">
        <v>10</v>
      </c>
      <c r="C17" s="63" t="s">
        <v>245</v>
      </c>
      <c r="D17" s="60" t="str">
        <f>[1]ALTUS!$G13</f>
        <v>8910 / 7940</v>
      </c>
      <c r="E17" s="61">
        <f>[1]ALTUS!$W13</f>
        <v>9618.1920472733345</v>
      </c>
      <c r="F17" s="7">
        <f t="shared" si="0"/>
        <v>8656.3728425460013</v>
      </c>
      <c r="G17" s="62"/>
    </row>
    <row r="18" spans="1:7" ht="15.75" customHeight="1">
      <c r="A18" s="4"/>
      <c r="B18" s="5">
        <v>11</v>
      </c>
      <c r="C18" s="63" t="s">
        <v>246</v>
      </c>
      <c r="D18" s="60" t="str">
        <f>[1]ALTUS!$G14</f>
        <v>10560 / 9400</v>
      </c>
      <c r="E18" s="61">
        <f>[1]ALTUS!$W14</f>
        <v>11794.990635501334</v>
      </c>
      <c r="F18" s="7">
        <f t="shared" si="0"/>
        <v>10615.491571951201</v>
      </c>
      <c r="G18" s="62" t="s">
        <v>233</v>
      </c>
    </row>
    <row r="19" spans="1:7" ht="15.75" customHeight="1">
      <c r="A19" s="4"/>
      <c r="B19" s="8">
        <v>12</v>
      </c>
      <c r="C19" s="63" t="s">
        <v>247</v>
      </c>
      <c r="D19" s="60" t="str">
        <f>[1]ALTUS!$G15</f>
        <v>10560 / 9400</v>
      </c>
      <c r="E19" s="61">
        <f>[1]ALTUS!$W15</f>
        <v>11248.544735501333</v>
      </c>
      <c r="F19" s="7">
        <f t="shared" si="0"/>
        <v>10123.6902619512</v>
      </c>
      <c r="G19" s="62" t="s">
        <v>233</v>
      </c>
    </row>
    <row r="20" spans="1:7" ht="15.75" customHeight="1">
      <c r="A20" s="4"/>
      <c r="B20" s="5">
        <v>13</v>
      </c>
      <c r="C20" s="63" t="s">
        <v>248</v>
      </c>
      <c r="D20" s="60" t="str">
        <f>[1]ALTUS!$G16</f>
        <v>13200 / 11760</v>
      </c>
      <c r="E20" s="61">
        <f>[1]ALTUS!$W16</f>
        <v>15147.728470467999</v>
      </c>
      <c r="F20" s="7">
        <f t="shared" si="0"/>
        <v>13632.9556234212</v>
      </c>
      <c r="G20" s="62"/>
    </row>
    <row r="21" spans="1:7">
      <c r="A21" s="4"/>
      <c r="B21" s="8">
        <v>14</v>
      </c>
      <c r="C21" s="63" t="s">
        <v>249</v>
      </c>
      <c r="D21" s="60" t="str">
        <f>[1]ALTUS!$G17</f>
        <v>13200 / 11760</v>
      </c>
      <c r="E21" s="61">
        <f>[1]ALTUS!$W17</f>
        <v>14421.135570467999</v>
      </c>
      <c r="F21" s="7">
        <f t="shared" si="0"/>
        <v>12979.0220134212</v>
      </c>
      <c r="G21" s="62"/>
    </row>
    <row r="22" spans="1:7" ht="15.75" customHeight="1">
      <c r="A22" s="4"/>
      <c r="B22" s="118" t="s">
        <v>250</v>
      </c>
      <c r="C22" s="141"/>
      <c r="D22" s="141"/>
      <c r="E22" s="141"/>
      <c r="F22" s="141"/>
      <c r="G22" s="119"/>
    </row>
    <row r="23" spans="1:7">
      <c r="A23" s="4"/>
      <c r="B23" s="5">
        <v>1</v>
      </c>
      <c r="C23" s="64" t="s">
        <v>251</v>
      </c>
      <c r="D23" s="60" t="str">
        <f>[1]ALTUS!$G18</f>
        <v>3600 / 2700</v>
      </c>
      <c r="E23" s="61">
        <f>[1]ALTUS!$W18</f>
        <v>6488.9779677506667</v>
      </c>
      <c r="F23" s="7">
        <f t="shared" si="0"/>
        <v>5840.0801709755997</v>
      </c>
      <c r="G23" s="62"/>
    </row>
    <row r="24" spans="1:7">
      <c r="A24" s="4"/>
      <c r="B24" s="8">
        <v>2</v>
      </c>
      <c r="C24" s="65" t="s">
        <v>252</v>
      </c>
      <c r="D24" s="60" t="str">
        <f>[1]ALTUS!$G19</f>
        <v>3600 / 2700</v>
      </c>
      <c r="E24" s="61">
        <f>[1]ALTUS!$W19</f>
        <v>6122.6790677506669</v>
      </c>
      <c r="F24" s="7">
        <f t="shared" si="0"/>
        <v>5510.4111609756001</v>
      </c>
      <c r="G24" s="62"/>
    </row>
    <row r="25" spans="1:7">
      <c r="A25" s="4"/>
      <c r="B25" s="5">
        <v>3</v>
      </c>
      <c r="C25" s="65" t="s">
        <v>253</v>
      </c>
      <c r="D25" s="60" t="str">
        <f>[1]ALTUS!$G20</f>
        <v>4200 / 3500</v>
      </c>
      <c r="E25" s="61">
        <f>[1]ALTUS!$W20</f>
        <v>6660.3370367966672</v>
      </c>
      <c r="F25" s="7">
        <f t="shared" si="0"/>
        <v>5994.3033331170009</v>
      </c>
      <c r="G25" s="62" t="s">
        <v>233</v>
      </c>
    </row>
    <row r="26" spans="1:7">
      <c r="A26" s="4"/>
      <c r="B26" s="5">
        <v>4</v>
      </c>
      <c r="C26" s="65" t="s">
        <v>254</v>
      </c>
      <c r="D26" s="60" t="str">
        <f>[1]ALTUS!$G21</f>
        <v>4200 / 3500</v>
      </c>
      <c r="E26" s="61">
        <f>[1]ALTUS!$W21</f>
        <v>6294.0381367966675</v>
      </c>
      <c r="F26" s="7">
        <f t="shared" si="0"/>
        <v>5664.6343231170003</v>
      </c>
      <c r="G26" s="62" t="s">
        <v>233</v>
      </c>
    </row>
    <row r="27" spans="1:7">
      <c r="A27" s="4"/>
      <c r="B27" s="8">
        <v>5</v>
      </c>
      <c r="C27" s="65" t="s">
        <v>255</v>
      </c>
      <c r="D27" s="60" t="str">
        <f>[1]ALTUS!$G22</f>
        <v>4920 / 4100</v>
      </c>
      <c r="E27" s="61">
        <f>[1]ALTUS!$W22</f>
        <v>8165.3468852339993</v>
      </c>
      <c r="F27" s="7">
        <f t="shared" si="0"/>
        <v>7348.812196710599</v>
      </c>
      <c r="G27" s="62"/>
    </row>
    <row r="28" spans="1:7">
      <c r="A28" s="4"/>
      <c r="B28" s="5">
        <v>6</v>
      </c>
      <c r="C28" s="65" t="s">
        <v>256</v>
      </c>
      <c r="D28" s="60" t="str">
        <f>[1]ALTUS!$G23</f>
        <v>4920 / 4100</v>
      </c>
      <c r="E28" s="61">
        <f>[1]ALTUS!$W23</f>
        <v>7708.974485234</v>
      </c>
      <c r="F28" s="7">
        <f t="shared" si="0"/>
        <v>6938.0770367105997</v>
      </c>
      <c r="G28" s="62"/>
    </row>
    <row r="29" spans="1:7">
      <c r="A29" s="4"/>
      <c r="B29" s="5">
        <v>7</v>
      </c>
      <c r="C29" s="65" t="s">
        <v>257</v>
      </c>
      <c r="D29" s="60" t="str">
        <f>[1]ALTUS!$G24</f>
        <v>6240 / 5200</v>
      </c>
      <c r="E29" s="61">
        <f>[1]ALTUS!$W24</f>
        <v>8751.1845689399997</v>
      </c>
      <c r="F29" s="7">
        <f t="shared" si="0"/>
        <v>7876.0661120459999</v>
      </c>
      <c r="G29" s="62" t="s">
        <v>233</v>
      </c>
    </row>
    <row r="30" spans="1:7">
      <c r="A30" s="4"/>
      <c r="B30" s="8">
        <v>8</v>
      </c>
      <c r="C30" s="65" t="s">
        <v>258</v>
      </c>
      <c r="D30" s="60" t="str">
        <f>[1]ALTUS!$G25</f>
        <v>6240 / 5200</v>
      </c>
      <c r="E30" s="61">
        <f>[1]ALTUS!$W25</f>
        <v>8294.8121689399995</v>
      </c>
      <c r="F30" s="7">
        <f t="shared" si="0"/>
        <v>7465.3309520459998</v>
      </c>
      <c r="G30" s="62" t="s">
        <v>233</v>
      </c>
    </row>
    <row r="31" spans="1:7">
      <c r="A31" s="4"/>
      <c r="B31" s="5">
        <v>9</v>
      </c>
      <c r="C31" s="65" t="s">
        <v>259</v>
      </c>
      <c r="D31" s="60" t="str">
        <f>[1]ALTUS!$G26</f>
        <v>6480 / 5400</v>
      </c>
      <c r="E31" s="61">
        <f>[1]ALTUS!$W26</f>
        <v>10164.637947273335</v>
      </c>
      <c r="F31" s="7">
        <f t="shared" si="0"/>
        <v>9148.174152546002</v>
      </c>
      <c r="G31" s="62"/>
    </row>
    <row r="32" spans="1:7">
      <c r="A32" s="4"/>
      <c r="B32" s="5">
        <v>10</v>
      </c>
      <c r="C32" s="65" t="s">
        <v>260</v>
      </c>
      <c r="D32" s="60" t="str">
        <f>[1]ALTUS!$G27</f>
        <v>6480 / 5400</v>
      </c>
      <c r="E32" s="61">
        <f>[1]ALTUS!$W27</f>
        <v>9618.1920472733345</v>
      </c>
      <c r="F32" s="7">
        <f t="shared" si="0"/>
        <v>8656.3728425460013</v>
      </c>
      <c r="G32" s="62"/>
    </row>
    <row r="33" spans="1:7">
      <c r="A33" s="4"/>
      <c r="B33" s="8">
        <v>11</v>
      </c>
      <c r="C33" s="65" t="s">
        <v>261</v>
      </c>
      <c r="D33" s="60" t="str">
        <f>[1]ALTUS!$G28</f>
        <v>8400 /7000</v>
      </c>
      <c r="E33" s="61">
        <f>[1]ALTUS!$W28</f>
        <v>11794.990635501334</v>
      </c>
      <c r="F33" s="7">
        <f t="shared" si="0"/>
        <v>10615.491571951201</v>
      </c>
      <c r="G33" s="62" t="s">
        <v>233</v>
      </c>
    </row>
    <row r="34" spans="1:7">
      <c r="A34" s="4"/>
      <c r="B34" s="5">
        <v>12</v>
      </c>
      <c r="C34" s="65" t="s">
        <v>262</v>
      </c>
      <c r="D34" s="60" t="str">
        <f>[1]ALTUS!$G29</f>
        <v>8400 /7000</v>
      </c>
      <c r="E34" s="61">
        <f>[1]ALTUS!$W29</f>
        <v>11248.544735501333</v>
      </c>
      <c r="F34" s="7">
        <f t="shared" si="0"/>
        <v>10123.6902619512</v>
      </c>
      <c r="G34" s="62"/>
    </row>
    <row r="35" spans="1:7">
      <c r="A35" s="4"/>
      <c r="B35" s="5">
        <v>13</v>
      </c>
      <c r="C35" s="65" t="s">
        <v>263</v>
      </c>
      <c r="D35" s="60" t="str">
        <f>[1]ALTUS!$G30</f>
        <v>9840 / 8200</v>
      </c>
      <c r="E35" s="61">
        <f>[1]ALTUS!$W30</f>
        <v>15147.728470467999</v>
      </c>
      <c r="F35" s="7">
        <f t="shared" si="0"/>
        <v>13632.9556234212</v>
      </c>
      <c r="G35" s="62"/>
    </row>
    <row r="36" spans="1:7">
      <c r="A36" s="4"/>
      <c r="B36" s="10">
        <v>14</v>
      </c>
      <c r="C36" s="65" t="s">
        <v>264</v>
      </c>
      <c r="D36" s="60" t="str">
        <f>[1]ALTUS!$G31</f>
        <v>9840 / 8200</v>
      </c>
      <c r="E36" s="61">
        <f>[1]ALTUS!$W31</f>
        <v>14421.135570467999</v>
      </c>
      <c r="F36" s="7">
        <f t="shared" si="0"/>
        <v>12979.0220134212</v>
      </c>
      <c r="G36" s="62"/>
    </row>
    <row r="37" spans="1:7">
      <c r="A37" s="4"/>
      <c r="B37" s="183" t="s">
        <v>70</v>
      </c>
      <c r="C37" s="184"/>
      <c r="D37" s="184"/>
      <c r="E37" s="184"/>
      <c r="F37" s="184"/>
      <c r="G37" s="184"/>
    </row>
    <row r="38" spans="1:7" ht="17.25" customHeight="1">
      <c r="A38" s="4"/>
      <c r="B38" s="185" t="s">
        <v>71</v>
      </c>
      <c r="C38" s="186"/>
      <c r="D38" s="186"/>
      <c r="E38" s="186"/>
      <c r="F38" s="186"/>
      <c r="G38" s="186"/>
    </row>
    <row r="39" spans="1:7" ht="28.5" customHeight="1">
      <c r="A39" s="187" t="s">
        <v>265</v>
      </c>
      <c r="B39" s="188"/>
      <c r="C39" s="188"/>
      <c r="D39" s="188"/>
      <c r="E39" s="188"/>
      <c r="F39" s="188"/>
      <c r="G39" s="188"/>
    </row>
    <row r="40" spans="1:7" ht="15.75" customHeight="1">
      <c r="A40" s="66"/>
      <c r="B40" s="125" t="s">
        <v>235</v>
      </c>
      <c r="C40" s="125"/>
      <c r="D40" s="125"/>
      <c r="E40" s="125"/>
      <c r="F40" s="125"/>
      <c r="G40" s="125"/>
    </row>
    <row r="41" spans="1:7" ht="15.75" customHeight="1">
      <c r="A41" s="67"/>
      <c r="B41" s="5">
        <v>1</v>
      </c>
      <c r="C41" s="59" t="s">
        <v>266</v>
      </c>
      <c r="D41" s="60">
        <f>[1]ALTUS!$G33</f>
        <v>4050</v>
      </c>
      <c r="E41" s="61">
        <f>[1]ALTUS!$W33</f>
        <v>7648.8334101006676</v>
      </c>
      <c r="F41" s="7">
        <f t="shared" ref="F41:F76" si="1">E41-(E41*$F$4)</f>
        <v>6883.9500690906007</v>
      </c>
      <c r="G41" s="68"/>
    </row>
    <row r="42" spans="1:7" ht="15.75" customHeight="1">
      <c r="A42" s="67"/>
      <c r="B42" s="8">
        <v>2</v>
      </c>
      <c r="C42" s="63" t="s">
        <v>267</v>
      </c>
      <c r="D42" s="60">
        <f>[1]ALTUS!$G34</f>
        <v>5250</v>
      </c>
      <c r="E42" s="61">
        <f>[1]ALTUS!$W34</f>
        <v>8022.4585282966673</v>
      </c>
      <c r="F42" s="7">
        <f t="shared" si="1"/>
        <v>7220.2126754670007</v>
      </c>
      <c r="G42" s="62" t="s">
        <v>233</v>
      </c>
    </row>
    <row r="43" spans="1:7" ht="15.75" customHeight="1">
      <c r="A43" s="67"/>
      <c r="B43" s="8">
        <v>3</v>
      </c>
      <c r="C43" s="63" t="s">
        <v>268</v>
      </c>
      <c r="D43" s="60">
        <f>[1]ALTUS!$G35</f>
        <v>6150</v>
      </c>
      <c r="E43" s="61">
        <f>[1]ALTUS!$W35</f>
        <v>10328.627122484</v>
      </c>
      <c r="F43" s="7">
        <f t="shared" si="1"/>
        <v>9295.7644102356007</v>
      </c>
      <c r="G43" s="62"/>
    </row>
    <row r="44" spans="1:7" ht="15.75" customHeight="1">
      <c r="A44" s="67"/>
      <c r="B44" s="5">
        <v>4</v>
      </c>
      <c r="C44" s="63" t="s">
        <v>269</v>
      </c>
      <c r="D44" s="60">
        <f>[1]ALTUS!$G36</f>
        <v>7800</v>
      </c>
      <c r="E44" s="61">
        <f>[1]ALTUS!$W36</f>
        <v>11108.23992674</v>
      </c>
      <c r="F44" s="7">
        <f t="shared" si="1"/>
        <v>9997.415934065999</v>
      </c>
      <c r="G44" s="62" t="s">
        <v>233</v>
      </c>
    </row>
    <row r="45" spans="1:7" ht="15.75" customHeight="1">
      <c r="A45" s="67"/>
      <c r="B45" s="8">
        <v>5</v>
      </c>
      <c r="C45" s="63" t="s">
        <v>270</v>
      </c>
      <c r="D45" s="60">
        <f>[1]ALTUS!$G37</f>
        <v>8100</v>
      </c>
      <c r="E45" s="61">
        <f>[1]ALTUS!$W37</f>
        <v>13129.076930273333</v>
      </c>
      <c r="F45" s="7">
        <f t="shared" si="1"/>
        <v>11816.169237246</v>
      </c>
      <c r="G45" s="62"/>
    </row>
    <row r="46" spans="1:7" ht="15.75" customHeight="1">
      <c r="A46" s="67"/>
      <c r="B46" s="5">
        <v>6</v>
      </c>
      <c r="C46" s="63" t="s">
        <v>271</v>
      </c>
      <c r="D46" s="60">
        <f>[1]ALTUS!$G38</f>
        <v>10500</v>
      </c>
      <c r="E46" s="61">
        <f>[1]ALTUS!$W38</f>
        <v>13664.187380543335</v>
      </c>
      <c r="F46" s="7">
        <f t="shared" si="1"/>
        <v>12297.768642489002</v>
      </c>
      <c r="G46" s="62" t="s">
        <v>233</v>
      </c>
    </row>
    <row r="47" spans="1:7" ht="15.75" customHeight="1">
      <c r="A47" s="67"/>
      <c r="B47" s="8">
        <v>7</v>
      </c>
      <c r="C47" s="63" t="s">
        <v>272</v>
      </c>
      <c r="D47" s="60">
        <f>[1]ALTUS!$G39</f>
        <v>12300</v>
      </c>
      <c r="E47" s="61">
        <f>[1]ALTUS!$W39</f>
        <v>19714.484944968</v>
      </c>
      <c r="F47" s="7">
        <f t="shared" si="1"/>
        <v>17743.036450471202</v>
      </c>
      <c r="G47" s="62"/>
    </row>
    <row r="48" spans="1:7" ht="15.75" customHeight="1">
      <c r="A48" s="67"/>
      <c r="B48" s="125" t="s">
        <v>273</v>
      </c>
      <c r="C48" s="125"/>
      <c r="D48" s="125"/>
      <c r="E48" s="125"/>
      <c r="F48" s="125"/>
      <c r="G48" s="125"/>
    </row>
    <row r="49" spans="1:7" ht="27.75" customHeight="1">
      <c r="A49" s="67"/>
      <c r="B49" s="5">
        <v>8</v>
      </c>
      <c r="C49" s="64" t="s">
        <v>274</v>
      </c>
      <c r="D49" s="60">
        <f>[1]ALTUS!$G41</f>
        <v>3240</v>
      </c>
      <c r="E49" s="61">
        <f>[1]ALTUS!$W41</f>
        <v>7648.8334101006676</v>
      </c>
      <c r="F49" s="7">
        <f t="shared" si="1"/>
        <v>6883.9500690906007</v>
      </c>
      <c r="G49" s="69"/>
    </row>
    <row r="50" spans="1:7" ht="27.75" customHeight="1">
      <c r="A50" s="67"/>
      <c r="B50" s="8">
        <v>9</v>
      </c>
      <c r="C50" s="65" t="s">
        <v>275</v>
      </c>
      <c r="D50" s="60">
        <f>[1]ALTUS!$G42</f>
        <v>4200</v>
      </c>
      <c r="E50" s="61">
        <f>[1]ALTUS!$W42</f>
        <v>8022.4585282966673</v>
      </c>
      <c r="F50" s="7">
        <f t="shared" si="1"/>
        <v>7220.2126754670007</v>
      </c>
      <c r="G50" s="70" t="s">
        <v>233</v>
      </c>
    </row>
    <row r="51" spans="1:7" ht="25.5" customHeight="1">
      <c r="A51" s="67"/>
      <c r="B51" s="8">
        <v>10</v>
      </c>
      <c r="C51" s="65" t="s">
        <v>276</v>
      </c>
      <c r="D51" s="60">
        <f>[1]ALTUS!$G43</f>
        <v>4920</v>
      </c>
      <c r="E51" s="61">
        <f>[1]ALTUS!$W43</f>
        <v>10328.627122484</v>
      </c>
      <c r="F51" s="7">
        <f t="shared" si="1"/>
        <v>9295.7644102356007</v>
      </c>
      <c r="G51" s="70"/>
    </row>
    <row r="52" spans="1:7" ht="29.25" customHeight="1">
      <c r="A52" s="67"/>
      <c r="B52" s="5">
        <v>11</v>
      </c>
      <c r="C52" s="65" t="s">
        <v>277</v>
      </c>
      <c r="D52" s="60">
        <f>[1]ALTUS!$G44</f>
        <v>6240</v>
      </c>
      <c r="E52" s="61">
        <f>[1]ALTUS!$W44</f>
        <v>10914.464806189997</v>
      </c>
      <c r="F52" s="7">
        <f t="shared" si="1"/>
        <v>9823.0183255709981</v>
      </c>
      <c r="G52" s="70" t="s">
        <v>233</v>
      </c>
    </row>
    <row r="53" spans="1:7" ht="27.75" customHeight="1">
      <c r="A53" s="67"/>
      <c r="B53" s="8">
        <v>12</v>
      </c>
      <c r="C53" s="65" t="s">
        <v>278</v>
      </c>
      <c r="D53" s="60">
        <f>[1]ALTUS!$G45</f>
        <v>6480</v>
      </c>
      <c r="E53" s="61">
        <f>[1]ALTUS!$W45</f>
        <v>13129.076930273333</v>
      </c>
      <c r="F53" s="7">
        <f t="shared" si="1"/>
        <v>11816.169237246</v>
      </c>
      <c r="G53" s="70"/>
    </row>
    <row r="54" spans="1:7" ht="23">
      <c r="A54" s="67"/>
      <c r="B54" s="5">
        <v>13</v>
      </c>
      <c r="C54" s="65" t="s">
        <v>279</v>
      </c>
      <c r="D54" s="60">
        <f>[1]ALTUS!$G46</f>
        <v>8400</v>
      </c>
      <c r="E54" s="61">
        <f>[1]ALTUS!$W46</f>
        <v>13664.187380543335</v>
      </c>
      <c r="F54" s="7">
        <f t="shared" si="1"/>
        <v>12297.768642489002</v>
      </c>
      <c r="G54" s="70" t="s">
        <v>233</v>
      </c>
    </row>
    <row r="55" spans="1:7" ht="30" customHeight="1">
      <c r="A55" s="67"/>
      <c r="B55" s="8">
        <v>14</v>
      </c>
      <c r="C55" s="65" t="s">
        <v>280</v>
      </c>
      <c r="D55" s="60">
        <f>[1]ALTUS!$G47</f>
        <v>9840</v>
      </c>
      <c r="E55" s="61">
        <f>[1]ALTUS!$W47</f>
        <v>19714.484944968</v>
      </c>
      <c r="F55" s="7">
        <f t="shared" si="1"/>
        <v>17743.036450471202</v>
      </c>
      <c r="G55" s="70"/>
    </row>
    <row r="56" spans="1:7" ht="21" customHeight="1">
      <c r="A56" s="189" t="s">
        <v>281</v>
      </c>
      <c r="B56" s="190"/>
      <c r="C56" s="190"/>
      <c r="D56" s="190"/>
      <c r="E56" s="190"/>
      <c r="F56" s="190"/>
      <c r="G56" s="190"/>
    </row>
    <row r="57" spans="1:7" ht="21" customHeight="1">
      <c r="A57" s="4"/>
      <c r="B57" s="125" t="s">
        <v>235</v>
      </c>
      <c r="C57" s="125"/>
      <c r="D57" s="125"/>
      <c r="E57" s="125"/>
      <c r="F57" s="125"/>
      <c r="G57" s="125"/>
    </row>
    <row r="58" spans="1:7" ht="21" customHeight="1">
      <c r="A58" s="4"/>
      <c r="B58" s="5">
        <v>1</v>
      </c>
      <c r="C58" s="6" t="s">
        <v>282</v>
      </c>
      <c r="D58" s="71">
        <f>[1]MOTUS!$G4</f>
        <v>6150</v>
      </c>
      <c r="E58" s="72">
        <f>[1]MOTUS!$W4</f>
        <v>12702.964582484001</v>
      </c>
      <c r="F58" s="7">
        <f t="shared" si="1"/>
        <v>11432.668124235601</v>
      </c>
      <c r="G58" s="73"/>
    </row>
    <row r="59" spans="1:7" ht="21" customHeight="1">
      <c r="A59" s="4"/>
      <c r="B59" s="8">
        <v>2</v>
      </c>
      <c r="C59" s="9" t="s">
        <v>283</v>
      </c>
      <c r="D59" s="71">
        <f>[1]MOTUS!$G5</f>
        <v>7800</v>
      </c>
      <c r="E59" s="72">
        <f>[1]MOTUS!$W5</f>
        <v>13482.57738674</v>
      </c>
      <c r="F59" s="7">
        <f t="shared" si="1"/>
        <v>12134.319648066001</v>
      </c>
      <c r="G59" s="70" t="s">
        <v>233</v>
      </c>
    </row>
    <row r="60" spans="1:7" ht="16.5" customHeight="1">
      <c r="A60" s="4"/>
      <c r="B60" s="8">
        <v>3</v>
      </c>
      <c r="C60" s="9" t="s">
        <v>284</v>
      </c>
      <c r="D60" s="71">
        <f>[1]MOTUS!$G6</f>
        <v>8100</v>
      </c>
      <c r="E60" s="72">
        <f>[1]MOTUS!$W6</f>
        <v>15802.458410273332</v>
      </c>
      <c r="F60" s="7">
        <f t="shared" si="1"/>
        <v>14222.212569245998</v>
      </c>
      <c r="G60" s="74"/>
    </row>
    <row r="61" spans="1:7" ht="20.25" customHeight="1">
      <c r="A61" s="4"/>
      <c r="B61" s="8">
        <v>4</v>
      </c>
      <c r="C61" s="9" t="s">
        <v>285</v>
      </c>
      <c r="D61" s="71">
        <f>[1]MOTUS!$G7</f>
        <v>10500</v>
      </c>
      <c r="E61" s="72">
        <f>[1]MOTUS!$W7</f>
        <v>16337.568860543333</v>
      </c>
      <c r="F61" s="7">
        <f t="shared" si="1"/>
        <v>14703.811974488999</v>
      </c>
      <c r="G61" s="70" t="s">
        <v>233</v>
      </c>
    </row>
    <row r="62" spans="1:7" ht="20.25" customHeight="1">
      <c r="A62" s="4"/>
      <c r="B62" s="129" t="s">
        <v>250</v>
      </c>
      <c r="C62" s="130"/>
      <c r="D62" s="130"/>
      <c r="E62" s="130"/>
      <c r="F62" s="130"/>
      <c r="G62" s="131"/>
    </row>
    <row r="63" spans="1:7" ht="20.25" customHeight="1">
      <c r="A63" s="4"/>
      <c r="B63" s="8">
        <v>1</v>
      </c>
      <c r="C63" s="75" t="s">
        <v>286</v>
      </c>
      <c r="D63" s="71">
        <f>[1]MOTUS!$G9</f>
        <v>4920</v>
      </c>
      <c r="E63" s="72">
        <f>[1]MOTUS!$W9</f>
        <v>12702.964582484001</v>
      </c>
      <c r="F63" s="7">
        <f t="shared" si="1"/>
        <v>11432.668124235601</v>
      </c>
      <c r="G63" s="74"/>
    </row>
    <row r="64" spans="1:7" ht="20.25" customHeight="1">
      <c r="A64" s="4"/>
      <c r="B64" s="8">
        <v>2</v>
      </c>
      <c r="C64" s="75" t="s">
        <v>287</v>
      </c>
      <c r="D64" s="71">
        <f>[1]MOTUS!$G10</f>
        <v>6240</v>
      </c>
      <c r="E64" s="72">
        <f>[1]MOTUS!$W10</f>
        <v>13482.57738674</v>
      </c>
      <c r="F64" s="7">
        <f t="shared" si="1"/>
        <v>12134.319648066001</v>
      </c>
      <c r="G64" s="70" t="s">
        <v>233</v>
      </c>
    </row>
    <row r="65" spans="1:7" ht="20.25" customHeight="1">
      <c r="A65" s="4"/>
      <c r="B65" s="8">
        <v>3</v>
      </c>
      <c r="C65" s="75" t="s">
        <v>288</v>
      </c>
      <c r="D65" s="71">
        <f>[1]MOTUS!$G11</f>
        <v>6480</v>
      </c>
      <c r="E65" s="72">
        <f>[1]MOTUS!$W11</f>
        <v>15802.458410273332</v>
      </c>
      <c r="F65" s="7">
        <f t="shared" si="1"/>
        <v>14222.212569245998</v>
      </c>
      <c r="G65" s="74"/>
    </row>
    <row r="66" spans="1:7" ht="20.25" customHeight="1">
      <c r="A66" s="4"/>
      <c r="B66" s="8">
        <v>4</v>
      </c>
      <c r="C66" s="75" t="s">
        <v>289</v>
      </c>
      <c r="D66" s="71">
        <f>[1]MOTUS!$G12</f>
        <v>8400</v>
      </c>
      <c r="E66" s="72">
        <f>[1]MOTUS!$W12</f>
        <v>16337.568860543333</v>
      </c>
      <c r="F66" s="7">
        <f t="shared" si="1"/>
        <v>14703.811974488999</v>
      </c>
      <c r="G66" s="70" t="s">
        <v>233</v>
      </c>
    </row>
    <row r="67" spans="1:7" ht="20.25" customHeight="1">
      <c r="B67" s="129" t="s">
        <v>290</v>
      </c>
      <c r="C67" s="130"/>
      <c r="D67" s="130"/>
      <c r="E67" s="130"/>
      <c r="F67" s="130"/>
      <c r="G67" s="131"/>
    </row>
    <row r="68" spans="1:7" ht="20.25" customHeight="1">
      <c r="B68" s="8">
        <v>1</v>
      </c>
      <c r="C68" s="16" t="s">
        <v>286</v>
      </c>
      <c r="D68" s="71" t="str">
        <f>[1]MOTUS!$G14</f>
        <v>6600 / 5880</v>
      </c>
      <c r="E68" s="72">
        <f>[1]MOTUS!$W14</f>
        <v>10029.267845234001</v>
      </c>
      <c r="F68" s="7">
        <f t="shared" si="1"/>
        <v>9026.3410607105998</v>
      </c>
      <c r="G68" s="74"/>
    </row>
    <row r="69" spans="1:7" ht="20.25" customHeight="1">
      <c r="B69" s="8">
        <v>2</v>
      </c>
      <c r="C69" s="16" t="s">
        <v>287</v>
      </c>
      <c r="D69" s="71" t="str">
        <f>[1]MOTUS!$G15</f>
        <v>7520 / 6762</v>
      </c>
      <c r="E69" s="72">
        <f>[1]MOTUS!$W15</f>
        <v>10615.105528940001</v>
      </c>
      <c r="F69" s="7">
        <f t="shared" si="1"/>
        <v>9553.5949760460007</v>
      </c>
      <c r="G69" s="70" t="s">
        <v>233</v>
      </c>
    </row>
    <row r="70" spans="1:7" ht="20.25" customHeight="1">
      <c r="B70" s="8">
        <v>3</v>
      </c>
      <c r="C70" s="16" t="s">
        <v>288</v>
      </c>
      <c r="D70" s="71" t="str">
        <f>[1]MOTUS!$G16</f>
        <v>8910 / 7940</v>
      </c>
      <c r="E70" s="72">
        <f>[1]MOTUS!$W16</f>
        <v>12237.529427273335</v>
      </c>
      <c r="F70" s="7">
        <f t="shared" si="1"/>
        <v>11013.776484546002</v>
      </c>
      <c r="G70" s="74"/>
    </row>
    <row r="71" spans="1:7" ht="20.25" customHeight="1">
      <c r="B71" s="8">
        <v>4</v>
      </c>
      <c r="C71" s="16" t="s">
        <v>289</v>
      </c>
      <c r="D71" s="71" t="str">
        <f>[1]MOTUS!$G17</f>
        <v>10560 / 9400</v>
      </c>
      <c r="E71" s="72">
        <f>[1]MOTUS!$W17</f>
        <v>12772.639877543334</v>
      </c>
      <c r="F71" s="7">
        <f t="shared" si="1"/>
        <v>11495.375889789</v>
      </c>
      <c r="G71" s="70" t="s">
        <v>233</v>
      </c>
    </row>
    <row r="72" spans="1:7" ht="20.25" customHeight="1">
      <c r="B72" s="129" t="s">
        <v>273</v>
      </c>
      <c r="C72" s="130"/>
      <c r="D72" s="130"/>
      <c r="E72" s="130"/>
      <c r="F72" s="130"/>
      <c r="G72" s="131"/>
    </row>
    <row r="73" spans="1:7" ht="20.25" customHeight="1">
      <c r="B73" s="8">
        <v>1</v>
      </c>
      <c r="C73" s="75" t="s">
        <v>286</v>
      </c>
      <c r="D73" s="71" t="str">
        <f>[1]MOTUS!$G19</f>
        <v>4920 / 4100</v>
      </c>
      <c r="E73" s="72">
        <f>[1]MOTUS!$W19</f>
        <v>10029.267845234001</v>
      </c>
      <c r="F73" s="7">
        <f t="shared" si="1"/>
        <v>9026.3410607105998</v>
      </c>
      <c r="G73" s="74"/>
    </row>
    <row r="74" spans="1:7" ht="20.25" customHeight="1">
      <c r="B74" s="8">
        <v>2</v>
      </c>
      <c r="C74" s="75" t="s">
        <v>287</v>
      </c>
      <c r="D74" s="71" t="str">
        <f>[1]MOTUS!$G20</f>
        <v>6240 / 5200</v>
      </c>
      <c r="E74" s="72">
        <f>[1]MOTUS!$W20</f>
        <v>10615.105528940001</v>
      </c>
      <c r="F74" s="7">
        <f t="shared" si="1"/>
        <v>9553.5949760460007</v>
      </c>
      <c r="G74" s="70" t="s">
        <v>233</v>
      </c>
    </row>
    <row r="75" spans="1:7" ht="15.75" customHeight="1">
      <c r="B75" s="8">
        <v>3</v>
      </c>
      <c r="C75" s="75" t="s">
        <v>288</v>
      </c>
      <c r="D75" s="71" t="str">
        <f>[1]MOTUS!$G21</f>
        <v>6480 / 5400</v>
      </c>
      <c r="E75" s="72">
        <f>[1]MOTUS!$W21</f>
        <v>12237.529427273335</v>
      </c>
      <c r="F75" s="7">
        <f t="shared" si="1"/>
        <v>11013.776484546002</v>
      </c>
      <c r="G75" s="74"/>
    </row>
    <row r="76" spans="1:7">
      <c r="B76" s="8">
        <v>4</v>
      </c>
      <c r="C76" s="75" t="s">
        <v>289</v>
      </c>
      <c r="D76" s="71" t="str">
        <f>[1]MOTUS!$G22</f>
        <v>8400 /7000</v>
      </c>
      <c r="E76" s="72">
        <f>[1]MOTUS!$W22</f>
        <v>12772.639877543334</v>
      </c>
      <c r="F76" s="7">
        <f t="shared" si="1"/>
        <v>11495.375889789</v>
      </c>
      <c r="G76" s="70" t="s">
        <v>233</v>
      </c>
    </row>
    <row r="77" spans="1:7" ht="16">
      <c r="A77" s="180"/>
      <c r="B77" s="180"/>
      <c r="C77" s="180"/>
      <c r="D77" s="180"/>
      <c r="E77" s="180"/>
      <c r="F77" s="180"/>
      <c r="G77" s="180"/>
    </row>
  </sheetData>
  <mergeCells count="19">
    <mergeCell ref="B62:G62"/>
    <mergeCell ref="B67:G67"/>
    <mergeCell ref="B72:G72"/>
    <mergeCell ref="A77:G77"/>
    <mergeCell ref="A39:G39"/>
    <mergeCell ref="B40:G40"/>
    <mergeCell ref="B48:G48"/>
    <mergeCell ref="A56:G56"/>
    <mergeCell ref="B57:G57"/>
    <mergeCell ref="B6:G6"/>
    <mergeCell ref="B7:G7"/>
    <mergeCell ref="B22:G22"/>
    <mergeCell ref="B37:G37"/>
    <mergeCell ref="B38:G38"/>
    <mergeCell ref="A1:E1"/>
    <mergeCell ref="A2:F2"/>
    <mergeCell ref="B3:C3"/>
    <mergeCell ref="A4:E4"/>
    <mergeCell ref="A5:G5"/>
  </mergeCells>
  <pageMargins left="0.7" right="0.7" top="0.75" bottom="0.75" header="0.3" footer="0.3"/>
  <pageSetup paperSize="9" orientation="portrait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topLeftCell="A89" workbookViewId="0">
      <selection activeCell="B121" sqref="B121"/>
    </sheetView>
  </sheetViews>
  <sheetFormatPr baseColWidth="10" defaultColWidth="9.1640625" defaultRowHeight="14"/>
  <cols>
    <col min="1" max="1" width="37" style="1" customWidth="1"/>
    <col min="2" max="2" width="3.83203125" style="1" bestFit="1" customWidth="1"/>
    <col min="3" max="3" width="45" style="1" customWidth="1"/>
    <col min="4" max="4" width="16.5" style="1" bestFit="1" customWidth="1"/>
    <col min="5" max="5" width="14.6640625" style="1" customWidth="1"/>
    <col min="6" max="6" width="11.33203125" style="1" bestFit="1" customWidth="1"/>
    <col min="7" max="16384" width="9.1640625" style="1"/>
  </cols>
  <sheetData>
    <row r="1" spans="1:7" ht="69.75" customHeight="1">
      <c r="A1" s="191" t="s">
        <v>291</v>
      </c>
      <c r="B1" s="116"/>
      <c r="C1" s="116"/>
      <c r="D1" s="116"/>
      <c r="E1" s="116"/>
    </row>
    <row r="2" spans="1:7" ht="16.5" customHeight="1">
      <c r="A2" s="117">
        <f ca="1">TODAY()</f>
        <v>45350</v>
      </c>
      <c r="B2" s="117"/>
      <c r="C2" s="117"/>
      <c r="D2" s="117"/>
      <c r="E2" s="117"/>
      <c r="F2" s="117"/>
      <c r="G2" s="117"/>
    </row>
    <row r="3" spans="1:7" ht="68.25" customHeight="1">
      <c r="A3" s="2" t="s">
        <v>1</v>
      </c>
      <c r="B3" s="118" t="s">
        <v>2</v>
      </c>
      <c r="C3" s="119"/>
      <c r="D3" s="2" t="s">
        <v>3</v>
      </c>
      <c r="E3" s="2" t="s">
        <v>4</v>
      </c>
      <c r="F3" s="2" t="s">
        <v>5</v>
      </c>
      <c r="G3" s="2" t="s">
        <v>233</v>
      </c>
    </row>
    <row r="4" spans="1:7" ht="45.75" customHeight="1">
      <c r="A4" s="120" t="s">
        <v>6</v>
      </c>
      <c r="B4" s="120"/>
      <c r="C4" s="120"/>
      <c r="D4" s="120"/>
      <c r="E4" s="120"/>
      <c r="F4" s="3">
        <v>0.1</v>
      </c>
      <c r="G4" s="3"/>
    </row>
    <row r="5" spans="1:7" ht="23">
      <c r="A5" s="192" t="s">
        <v>292</v>
      </c>
      <c r="B5" s="192"/>
      <c r="C5" s="192"/>
      <c r="D5" s="192"/>
      <c r="E5" s="192"/>
      <c r="F5" s="192"/>
      <c r="G5" s="192"/>
    </row>
    <row r="6" spans="1:7" ht="16.5" customHeight="1">
      <c r="A6" s="4"/>
      <c r="B6" s="5">
        <v>1</v>
      </c>
      <c r="C6" s="48" t="s">
        <v>293</v>
      </c>
      <c r="D6" s="76">
        <f>'[1]LUCERNA+'!$H4</f>
        <v>3691.1700000000005</v>
      </c>
      <c r="E6" s="39">
        <f>'[1]LUCERNA+'!$U4</f>
        <v>5142.0268552840007</v>
      </c>
      <c r="F6" s="7">
        <f t="shared" ref="F6:F46" si="0">E6-(E6*$F$4)</f>
        <v>4627.8241697556005</v>
      </c>
      <c r="G6" s="77"/>
    </row>
    <row r="7" spans="1:7">
      <c r="A7" s="4"/>
      <c r="B7" s="8">
        <v>2</v>
      </c>
      <c r="C7" s="16" t="s">
        <v>294</v>
      </c>
      <c r="D7" s="76">
        <f>'[1]LUCERNA+'!$H5</f>
        <v>3095.8200000000006</v>
      </c>
      <c r="E7" s="32">
        <f>'[1]LUCERNA+'!$U5</f>
        <v>5142.0268552840007</v>
      </c>
      <c r="F7" s="7">
        <f t="shared" si="0"/>
        <v>4627.8241697556005</v>
      </c>
      <c r="G7" s="78"/>
    </row>
    <row r="8" spans="1:7">
      <c r="A8" s="4"/>
      <c r="B8" s="8">
        <v>3</v>
      </c>
      <c r="C8" s="16" t="s">
        <v>295</v>
      </c>
      <c r="D8" s="76">
        <f>'[1]LUCERNA+'!$H6</f>
        <v>5167.6380000000008</v>
      </c>
      <c r="E8" s="32">
        <f>'[1]LUCERNA+'!$U6</f>
        <v>5582.3620889519998</v>
      </c>
      <c r="F8" s="7">
        <f t="shared" si="0"/>
        <v>5024.1258800567994</v>
      </c>
      <c r="G8" s="78"/>
    </row>
    <row r="9" spans="1:7">
      <c r="A9" s="4"/>
      <c r="B9" s="8">
        <v>4</v>
      </c>
      <c r="C9" s="16" t="s">
        <v>296</v>
      </c>
      <c r="D9" s="76">
        <f>'[1]LUCERNA+'!$H7</f>
        <v>4334.148000000001</v>
      </c>
      <c r="E9" s="32">
        <f>'[1]LUCERNA+'!$U7</f>
        <v>5582.3620889519998</v>
      </c>
      <c r="F9" s="7">
        <f t="shared" si="0"/>
        <v>5024.1258800567994</v>
      </c>
      <c r="G9" s="78"/>
    </row>
    <row r="10" spans="1:7">
      <c r="A10" s="4"/>
      <c r="B10" s="8">
        <v>5</v>
      </c>
      <c r="C10" s="16" t="s">
        <v>297</v>
      </c>
      <c r="D10" s="76">
        <f>'[1]LUCERNA+'!$H8</f>
        <v>8530.7039999999997</v>
      </c>
      <c r="E10" s="32">
        <f>'[1]LUCERNA+'!$U8</f>
        <v>7308.3252753719999</v>
      </c>
      <c r="F10" s="7">
        <f t="shared" si="0"/>
        <v>6577.4927478348</v>
      </c>
      <c r="G10" s="78"/>
    </row>
    <row r="11" spans="1:7">
      <c r="A11" s="4"/>
      <c r="B11" s="8">
        <v>6</v>
      </c>
      <c r="C11" s="16" t="s">
        <v>298</v>
      </c>
      <c r="D11" s="76">
        <f>'[1]LUCERNA+'!$H9</f>
        <v>7154.7840000000006</v>
      </c>
      <c r="E11" s="32">
        <f>'[1]LUCERNA+'!$U9</f>
        <v>7308.3252753719999</v>
      </c>
      <c r="F11" s="7">
        <f t="shared" si="0"/>
        <v>6577.4927478348</v>
      </c>
      <c r="G11" s="78"/>
    </row>
    <row r="12" spans="1:7">
      <c r="A12" s="4"/>
      <c r="B12" s="8">
        <v>7</v>
      </c>
      <c r="C12" s="16" t="s">
        <v>299</v>
      </c>
      <c r="D12" s="76">
        <f>'[1]LUCERNA+'!$H10</f>
        <v>10171.224</v>
      </c>
      <c r="E12" s="32">
        <f>'[1]LUCERNA+'!$U10</f>
        <v>7571.2408145219997</v>
      </c>
      <c r="F12" s="7">
        <f t="shared" si="0"/>
        <v>6814.1167330697999</v>
      </c>
      <c r="G12" s="62" t="s">
        <v>233</v>
      </c>
    </row>
    <row r="13" spans="1:7">
      <c r="A13" s="4"/>
      <c r="B13" s="8">
        <v>8</v>
      </c>
      <c r="C13" s="16" t="s">
        <v>300</v>
      </c>
      <c r="D13" s="76">
        <f>'[1]LUCERNA+'!$H11</f>
        <v>8530.7040000000015</v>
      </c>
      <c r="E13" s="32">
        <f>'[1]LUCERNA+'!$U11</f>
        <v>7571.2408145219997</v>
      </c>
      <c r="F13" s="7">
        <f t="shared" si="0"/>
        <v>6814.1167330697999</v>
      </c>
      <c r="G13" s="62" t="s">
        <v>233</v>
      </c>
    </row>
    <row r="14" spans="1:7" ht="15.75" customHeight="1">
      <c r="A14" s="4"/>
      <c r="B14" s="125" t="s">
        <v>301</v>
      </c>
      <c r="C14" s="125"/>
      <c r="D14" s="125"/>
      <c r="E14" s="125"/>
      <c r="F14" s="125"/>
      <c r="G14" s="125"/>
    </row>
    <row r="15" spans="1:7" s="79" customFormat="1" ht="17.25" customHeight="1">
      <c r="A15" s="80"/>
      <c r="B15" s="5">
        <v>1</v>
      </c>
      <c r="C15" s="81" t="s">
        <v>302</v>
      </c>
      <c r="D15" s="76">
        <f>'[1]LUCERNA+'!$H15</f>
        <v>6746.2200000000012</v>
      </c>
      <c r="E15" s="39">
        <f>'[1]LUCERNA+'!$U15</f>
        <v>7308.3252753719999</v>
      </c>
      <c r="F15" s="7">
        <f t="shared" si="0"/>
        <v>6577.4927478348</v>
      </c>
      <c r="G15" s="82"/>
    </row>
    <row r="16" spans="1:7" s="79" customFormat="1" ht="17.25" customHeight="1">
      <c r="A16" s="80"/>
      <c r="B16" s="8">
        <v>2</v>
      </c>
      <c r="C16" s="75" t="s">
        <v>303</v>
      </c>
      <c r="D16" s="76">
        <f>'[1]LUCERNA+'!$H16</f>
        <v>5658.12</v>
      </c>
      <c r="E16" s="32">
        <f>'[1]LUCERNA+'!$U16</f>
        <v>7308.3252753719999</v>
      </c>
      <c r="F16" s="7">
        <f t="shared" si="0"/>
        <v>6577.4927478348</v>
      </c>
      <c r="G16" s="83"/>
    </row>
    <row r="17" spans="1:7" s="79" customFormat="1" ht="17.25" customHeight="1">
      <c r="A17" s="80"/>
      <c r="B17" s="8">
        <v>3</v>
      </c>
      <c r="C17" s="75" t="s">
        <v>304</v>
      </c>
      <c r="D17" s="76">
        <f>'[1]LUCERNA+'!$H17</f>
        <v>8043.5700000000006</v>
      </c>
      <c r="E17" s="32">
        <f>'[1]LUCERNA+'!$U17</f>
        <v>7571.2408145219997</v>
      </c>
      <c r="F17" s="7">
        <f t="shared" si="0"/>
        <v>6814.1167330697999</v>
      </c>
      <c r="G17" s="62" t="s">
        <v>233</v>
      </c>
    </row>
    <row r="18" spans="1:7" s="79" customFormat="1" ht="17.25" customHeight="1">
      <c r="A18" s="80"/>
      <c r="B18" s="8">
        <v>4</v>
      </c>
      <c r="C18" s="75" t="s">
        <v>305</v>
      </c>
      <c r="D18" s="76">
        <f>'[1]LUCERNA+'!$H18</f>
        <v>6746.22</v>
      </c>
      <c r="E18" s="32">
        <f>'[1]LUCERNA+'!$U18</f>
        <v>7571.2408145219997</v>
      </c>
      <c r="F18" s="7">
        <f t="shared" si="0"/>
        <v>6814.1167330697999</v>
      </c>
      <c r="G18" s="62" t="s">
        <v>233</v>
      </c>
    </row>
    <row r="19" spans="1:7" ht="15.75" customHeight="1">
      <c r="A19" s="4"/>
      <c r="B19" s="125" t="s">
        <v>306</v>
      </c>
      <c r="C19" s="125"/>
      <c r="D19" s="125"/>
      <c r="E19" s="125"/>
      <c r="F19" s="125"/>
      <c r="G19" s="125"/>
    </row>
    <row r="20" spans="1:7">
      <c r="A20" s="4"/>
      <c r="B20" s="5">
        <v>1</v>
      </c>
      <c r="C20" s="48" t="s">
        <v>293</v>
      </c>
      <c r="D20" s="76">
        <f>'[1]LUCERNA+'!$H20</f>
        <v>3691.1700000000005</v>
      </c>
      <c r="E20" s="39">
        <f>'[1]LUCERNA+'!$U20</f>
        <v>6355.767267784001</v>
      </c>
      <c r="F20" s="7">
        <f t="shared" si="0"/>
        <v>5720.1905410056006</v>
      </c>
      <c r="G20" s="77"/>
    </row>
    <row r="21" spans="1:7">
      <c r="A21" s="4"/>
      <c r="B21" s="8">
        <v>2</v>
      </c>
      <c r="C21" s="16" t="s">
        <v>294</v>
      </c>
      <c r="D21" s="76">
        <f>'[1]LUCERNA+'!$H21</f>
        <v>3095.8200000000006</v>
      </c>
      <c r="E21" s="32">
        <f>'[1]LUCERNA+'!$U21</f>
        <v>6355.767267784001</v>
      </c>
      <c r="F21" s="7">
        <f t="shared" si="0"/>
        <v>5720.1905410056006</v>
      </c>
      <c r="G21" s="78"/>
    </row>
    <row r="22" spans="1:7">
      <c r="A22" s="4"/>
      <c r="B22" s="8">
        <v>3</v>
      </c>
      <c r="C22" s="16" t="s">
        <v>295</v>
      </c>
      <c r="D22" s="76">
        <f>'[1]LUCERNA+'!$H22</f>
        <v>5167.6380000000008</v>
      </c>
      <c r="E22" s="32">
        <f>'[1]LUCERNA+'!$U22</f>
        <v>6796.1025014519992</v>
      </c>
      <c r="F22" s="7">
        <f t="shared" si="0"/>
        <v>6116.4922513067995</v>
      </c>
      <c r="G22" s="78"/>
    </row>
    <row r="23" spans="1:7">
      <c r="A23" s="4"/>
      <c r="B23" s="8">
        <v>4</v>
      </c>
      <c r="C23" s="16" t="s">
        <v>296</v>
      </c>
      <c r="D23" s="76">
        <f>'[1]LUCERNA+'!$H23</f>
        <v>4334.148000000001</v>
      </c>
      <c r="E23" s="32">
        <f>'[1]LUCERNA+'!$U23</f>
        <v>6796.1025014519992</v>
      </c>
      <c r="F23" s="7">
        <f t="shared" si="0"/>
        <v>6116.4922513067995</v>
      </c>
      <c r="G23" s="78"/>
    </row>
    <row r="24" spans="1:7">
      <c r="A24" s="4"/>
      <c r="B24" s="8">
        <v>5</v>
      </c>
      <c r="C24" s="16" t="s">
        <v>297</v>
      </c>
      <c r="D24" s="76">
        <f>'[1]LUCERNA+'!$H24</f>
        <v>8530.7039999999997</v>
      </c>
      <c r="E24" s="32">
        <f>'[1]LUCERNA+'!$U24</f>
        <v>8522.0656878720001</v>
      </c>
      <c r="F24" s="7">
        <f t="shared" si="0"/>
        <v>7669.8591190848001</v>
      </c>
      <c r="G24" s="78"/>
    </row>
    <row r="25" spans="1:7">
      <c r="A25" s="4"/>
      <c r="B25" s="8">
        <v>6</v>
      </c>
      <c r="C25" s="16" t="s">
        <v>298</v>
      </c>
      <c r="D25" s="76">
        <f>'[1]LUCERNA+'!$H25</f>
        <v>7154.7840000000006</v>
      </c>
      <c r="E25" s="32">
        <f>'[1]LUCERNA+'!$U25</f>
        <v>8522.0656878720001</v>
      </c>
      <c r="F25" s="7">
        <f t="shared" si="0"/>
        <v>7669.8591190848001</v>
      </c>
      <c r="G25" s="78"/>
    </row>
    <row r="26" spans="1:7">
      <c r="A26" s="4"/>
      <c r="B26" s="8">
        <v>7</v>
      </c>
      <c r="C26" s="16" t="s">
        <v>299</v>
      </c>
      <c r="D26" s="76">
        <f>'[1]LUCERNA+'!$H26</f>
        <v>10171.224</v>
      </c>
      <c r="E26" s="32">
        <f>'[1]LUCERNA+'!$U26</f>
        <v>8784.9812270219991</v>
      </c>
      <c r="F26" s="7">
        <f t="shared" si="0"/>
        <v>7906.4831043197992</v>
      </c>
      <c r="G26" s="62" t="s">
        <v>233</v>
      </c>
    </row>
    <row r="27" spans="1:7">
      <c r="A27" s="4"/>
      <c r="B27" s="8">
        <v>8</v>
      </c>
      <c r="C27" s="16" t="s">
        <v>300</v>
      </c>
      <c r="D27" s="76">
        <f>'[1]LUCERNA+'!$H27</f>
        <v>8530.7040000000015</v>
      </c>
      <c r="E27" s="32">
        <f>'[1]LUCERNA+'!$U27</f>
        <v>8784.9812270219991</v>
      </c>
      <c r="F27" s="7">
        <f t="shared" si="0"/>
        <v>7906.4831043197992</v>
      </c>
      <c r="G27" s="62" t="s">
        <v>233</v>
      </c>
    </row>
    <row r="28" spans="1:7" ht="15.75" customHeight="1">
      <c r="A28" s="4"/>
      <c r="B28" s="125" t="s">
        <v>307</v>
      </c>
      <c r="C28" s="125"/>
      <c r="D28" s="125"/>
      <c r="E28" s="125"/>
      <c r="F28" s="125"/>
      <c r="G28" s="125"/>
    </row>
    <row r="29" spans="1:7">
      <c r="A29" s="4"/>
      <c r="B29" s="5">
        <v>1</v>
      </c>
      <c r="C29" s="81" t="s">
        <v>308</v>
      </c>
      <c r="D29" s="76">
        <f>'[1]LUCERNA+'!$H29</f>
        <v>6746.2200000000012</v>
      </c>
      <c r="E29" s="39">
        <f>'[1]LUCERNA+'!$U29</f>
        <v>8522.0656878720001</v>
      </c>
      <c r="F29" s="7">
        <f t="shared" si="0"/>
        <v>7669.8591190848001</v>
      </c>
      <c r="G29" s="77"/>
    </row>
    <row r="30" spans="1:7">
      <c r="A30" s="4"/>
      <c r="B30" s="8">
        <v>2</v>
      </c>
      <c r="C30" s="75" t="s">
        <v>309</v>
      </c>
      <c r="D30" s="76">
        <f>'[1]LUCERNA+'!$H30</f>
        <v>5658.12</v>
      </c>
      <c r="E30" s="32">
        <f>'[1]LUCERNA+'!$U30</f>
        <v>8522.0656878720001</v>
      </c>
      <c r="F30" s="7">
        <f t="shared" si="0"/>
        <v>7669.8591190848001</v>
      </c>
      <c r="G30" s="78"/>
    </row>
    <row r="31" spans="1:7">
      <c r="A31" s="4"/>
      <c r="B31" s="8">
        <v>3</v>
      </c>
      <c r="C31" s="75" t="s">
        <v>310</v>
      </c>
      <c r="D31" s="76">
        <f>'[1]LUCERNA+'!$H31</f>
        <v>8043.5700000000006</v>
      </c>
      <c r="E31" s="32">
        <f>'[1]LUCERNA+'!$U31</f>
        <v>8784.9812270219991</v>
      </c>
      <c r="F31" s="7">
        <f t="shared" si="0"/>
        <v>7906.4831043197992</v>
      </c>
      <c r="G31" s="62" t="s">
        <v>233</v>
      </c>
    </row>
    <row r="32" spans="1:7">
      <c r="A32" s="4"/>
      <c r="B32" s="8">
        <v>4</v>
      </c>
      <c r="C32" s="75" t="s">
        <v>311</v>
      </c>
      <c r="D32" s="76">
        <f>'[1]LUCERNA+'!$H32</f>
        <v>6746.22</v>
      </c>
      <c r="E32" s="32">
        <f>'[1]LUCERNA+'!$U32</f>
        <v>8784.9812270219991</v>
      </c>
      <c r="F32" s="7">
        <f t="shared" si="0"/>
        <v>7906.4831043197992</v>
      </c>
      <c r="G32" s="62" t="s">
        <v>233</v>
      </c>
    </row>
    <row r="33" spans="1:7" ht="15.75" customHeight="1">
      <c r="A33" s="4"/>
      <c r="B33" s="125" t="s">
        <v>312</v>
      </c>
      <c r="C33" s="125"/>
      <c r="D33" s="125"/>
      <c r="E33" s="125"/>
      <c r="F33" s="125"/>
      <c r="G33" s="125"/>
    </row>
    <row r="34" spans="1:7">
      <c r="A34" s="4"/>
      <c r="B34" s="5">
        <v>1</v>
      </c>
      <c r="C34" s="48" t="s">
        <v>293</v>
      </c>
      <c r="D34" s="76">
        <f>'[1]LUCERNA+'!$H34</f>
        <v>3691.1700000000005</v>
      </c>
      <c r="E34" s="39">
        <f>'[1]LUCERNA+'!$U34</f>
        <v>6671.0245177840015</v>
      </c>
      <c r="F34" s="7">
        <f t="shared" si="0"/>
        <v>6003.9220660056017</v>
      </c>
      <c r="G34" s="77"/>
    </row>
    <row r="35" spans="1:7">
      <c r="A35" s="4"/>
      <c r="B35" s="8">
        <v>2</v>
      </c>
      <c r="C35" s="16" t="s">
        <v>294</v>
      </c>
      <c r="D35" s="76">
        <f>'[1]LUCERNA+'!$H35</f>
        <v>3095.8200000000006</v>
      </c>
      <c r="E35" s="32">
        <f>'[1]LUCERNA+'!$U35</f>
        <v>6671.0245177840015</v>
      </c>
      <c r="F35" s="7">
        <f t="shared" si="0"/>
        <v>6003.9220660056017</v>
      </c>
      <c r="G35" s="78"/>
    </row>
    <row r="36" spans="1:7">
      <c r="A36" s="4"/>
      <c r="B36" s="8">
        <v>3</v>
      </c>
      <c r="C36" s="16" t="s">
        <v>295</v>
      </c>
      <c r="D36" s="76">
        <f>'[1]LUCERNA+'!$H36</f>
        <v>5167.6380000000008</v>
      </c>
      <c r="E36" s="32">
        <f>'[1]LUCERNA+'!$U36</f>
        <v>7111.3597514520006</v>
      </c>
      <c r="F36" s="7">
        <f t="shared" si="0"/>
        <v>6400.2237763068006</v>
      </c>
      <c r="G36" s="78"/>
    </row>
    <row r="37" spans="1:7">
      <c r="A37" s="4"/>
      <c r="B37" s="8">
        <v>4</v>
      </c>
      <c r="C37" s="16" t="s">
        <v>296</v>
      </c>
      <c r="D37" s="76">
        <f>'[1]LUCERNA+'!$H37</f>
        <v>4334.148000000001</v>
      </c>
      <c r="E37" s="32">
        <f>'[1]LUCERNA+'!$U37</f>
        <v>7111.3597514520006</v>
      </c>
      <c r="F37" s="7">
        <f t="shared" si="0"/>
        <v>6400.2237763068006</v>
      </c>
      <c r="G37" s="78"/>
    </row>
    <row r="38" spans="1:7">
      <c r="A38" s="4"/>
      <c r="B38" s="8">
        <v>5</v>
      </c>
      <c r="C38" s="16" t="s">
        <v>297</v>
      </c>
      <c r="D38" s="76">
        <f>'[1]LUCERNA+'!$H38</f>
        <v>8530.7039999999997</v>
      </c>
      <c r="E38" s="32">
        <f>'[1]LUCERNA+'!$U38</f>
        <v>8837.3229378720007</v>
      </c>
      <c r="F38" s="7">
        <f t="shared" si="0"/>
        <v>7953.5906440848003</v>
      </c>
      <c r="G38" s="78"/>
    </row>
    <row r="39" spans="1:7">
      <c r="A39" s="4"/>
      <c r="B39" s="8">
        <v>6</v>
      </c>
      <c r="C39" s="16" t="s">
        <v>298</v>
      </c>
      <c r="D39" s="76">
        <f>'[1]LUCERNA+'!$H39</f>
        <v>7154.7840000000006</v>
      </c>
      <c r="E39" s="32">
        <f>'[1]LUCERNA+'!$U39</f>
        <v>8837.3229378720007</v>
      </c>
      <c r="F39" s="7">
        <f t="shared" si="0"/>
        <v>7953.5906440848003</v>
      </c>
      <c r="G39" s="78"/>
    </row>
    <row r="40" spans="1:7">
      <c r="A40" s="4"/>
      <c r="B40" s="8">
        <v>7</v>
      </c>
      <c r="C40" s="16" t="s">
        <v>299</v>
      </c>
      <c r="D40" s="76">
        <f>'[1]LUCERNA+'!$H40</f>
        <v>10171.224</v>
      </c>
      <c r="E40" s="32">
        <f>'[1]LUCERNA+'!$U40</f>
        <v>9100.2384770219996</v>
      </c>
      <c r="F40" s="7">
        <f t="shared" si="0"/>
        <v>8190.2146293197993</v>
      </c>
      <c r="G40" s="62" t="s">
        <v>233</v>
      </c>
    </row>
    <row r="41" spans="1:7">
      <c r="A41" s="4"/>
      <c r="B41" s="8">
        <v>8</v>
      </c>
      <c r="C41" s="16" t="s">
        <v>300</v>
      </c>
      <c r="D41" s="76">
        <f>'[1]LUCERNA+'!$H41</f>
        <v>8530.7040000000015</v>
      </c>
      <c r="E41" s="32">
        <f>'[1]LUCERNA+'!$U41</f>
        <v>9100.2384770219996</v>
      </c>
      <c r="F41" s="7">
        <f t="shared" si="0"/>
        <v>8190.2146293197993</v>
      </c>
      <c r="G41" s="62" t="s">
        <v>233</v>
      </c>
    </row>
    <row r="42" spans="1:7" ht="15.75" customHeight="1">
      <c r="A42" s="4"/>
      <c r="B42" s="125" t="s">
        <v>313</v>
      </c>
      <c r="C42" s="125"/>
      <c r="D42" s="125"/>
      <c r="E42" s="125"/>
      <c r="F42" s="125"/>
      <c r="G42" s="125"/>
    </row>
    <row r="43" spans="1:7">
      <c r="A43" s="4"/>
      <c r="B43" s="5">
        <v>1</v>
      </c>
      <c r="C43" s="81" t="s">
        <v>302</v>
      </c>
      <c r="D43" s="76">
        <f>'[1]LUCERNA+'!$H43</f>
        <v>6746.2200000000012</v>
      </c>
      <c r="E43" s="39">
        <f>'[1]LUCERNA+'!$U43</f>
        <v>8837.3229378720007</v>
      </c>
      <c r="F43" s="7">
        <f t="shared" si="0"/>
        <v>7953.5906440848003</v>
      </c>
      <c r="G43" s="77"/>
    </row>
    <row r="44" spans="1:7">
      <c r="A44" s="4"/>
      <c r="B44" s="8">
        <v>2</v>
      </c>
      <c r="C44" s="75" t="s">
        <v>303</v>
      </c>
      <c r="D44" s="76">
        <f>'[1]LUCERNA+'!$H44</f>
        <v>5658.12</v>
      </c>
      <c r="E44" s="32">
        <f>'[1]LUCERNA+'!$U44</f>
        <v>8837.3229378720007</v>
      </c>
      <c r="F44" s="7">
        <f t="shared" si="0"/>
        <v>7953.5906440848003</v>
      </c>
      <c r="G44" s="78"/>
    </row>
    <row r="45" spans="1:7">
      <c r="A45" s="4"/>
      <c r="B45" s="8">
        <v>3</v>
      </c>
      <c r="C45" s="75" t="s">
        <v>304</v>
      </c>
      <c r="D45" s="76">
        <f>'[1]LUCERNA+'!$H45</f>
        <v>8043.5700000000006</v>
      </c>
      <c r="E45" s="32">
        <f>'[1]LUCERNA+'!$U45</f>
        <v>9100.2384770219996</v>
      </c>
      <c r="F45" s="7">
        <f t="shared" si="0"/>
        <v>8190.2146293197993</v>
      </c>
      <c r="G45" s="62" t="s">
        <v>233</v>
      </c>
    </row>
    <row r="46" spans="1:7">
      <c r="A46" s="4"/>
      <c r="B46" s="8">
        <v>4</v>
      </c>
      <c r="C46" s="75" t="s">
        <v>305</v>
      </c>
      <c r="D46" s="76">
        <f>'[1]LUCERNA+'!$H46</f>
        <v>6746.22</v>
      </c>
      <c r="E46" s="32">
        <f>'[1]LUCERNA+'!$U46</f>
        <v>9100.2384770219996</v>
      </c>
      <c r="F46" s="7">
        <f t="shared" si="0"/>
        <v>8190.2146293197993</v>
      </c>
      <c r="G46" s="62" t="s">
        <v>233</v>
      </c>
    </row>
    <row r="47" spans="1:7" ht="16">
      <c r="A47" s="180"/>
      <c r="B47" s="180"/>
      <c r="C47" s="180"/>
      <c r="D47" s="180"/>
      <c r="E47" s="180"/>
      <c r="F47" s="180"/>
      <c r="G47" s="180"/>
    </row>
    <row r="48" spans="1:7" ht="21" customHeight="1">
      <c r="A48" s="4"/>
      <c r="B48" s="145" t="s">
        <v>314</v>
      </c>
      <c r="C48" s="146"/>
      <c r="D48" s="147"/>
      <c r="E48" s="193">
        <v>1313</v>
      </c>
      <c r="F48" s="195"/>
    </row>
    <row r="49" spans="1:7" ht="21" customHeight="1">
      <c r="A49" s="4"/>
      <c r="B49" s="145"/>
      <c r="C49" s="146"/>
      <c r="D49" s="147"/>
      <c r="E49" s="194"/>
      <c r="F49" s="195"/>
    </row>
    <row r="50" spans="1:7" ht="21" customHeight="1">
      <c r="A50" s="4"/>
      <c r="B50" s="148"/>
      <c r="C50" s="149"/>
      <c r="D50" s="150"/>
      <c r="E50" s="194"/>
      <c r="F50" s="196"/>
    </row>
    <row r="51" spans="1:7" ht="23">
      <c r="A51" s="175" t="s">
        <v>358</v>
      </c>
      <c r="B51" s="176"/>
      <c r="C51" s="176"/>
      <c r="D51" s="176"/>
      <c r="E51" s="176"/>
      <c r="F51" s="176"/>
      <c r="G51" s="176"/>
    </row>
    <row r="52" spans="1:7">
      <c r="A52" s="4"/>
      <c r="B52" s="8">
        <v>1</v>
      </c>
      <c r="C52" s="16" t="s">
        <v>359</v>
      </c>
      <c r="D52" s="85">
        <f>[1]SIMPLEX!$G4</f>
        <v>3691.1700000000005</v>
      </c>
      <c r="E52" s="32">
        <f>[1]SIMPLEX!$U4</f>
        <v>5142.0268552840007</v>
      </c>
      <c r="F52" s="28">
        <f t="shared" ref="F52:F101" si="1">E52-(E52*$F$4)</f>
        <v>4627.8241697556005</v>
      </c>
      <c r="G52" s="78"/>
    </row>
    <row r="53" spans="1:7">
      <c r="A53" s="4"/>
      <c r="B53" s="8">
        <v>2</v>
      </c>
      <c r="C53" s="16" t="s">
        <v>315</v>
      </c>
      <c r="D53" s="85">
        <f>[1]SIMPLEX!$G5</f>
        <v>3095.8200000000006</v>
      </c>
      <c r="E53" s="32">
        <f>[1]SIMPLEX!$U5</f>
        <v>5142.0268552840007</v>
      </c>
      <c r="F53" s="28">
        <f t="shared" si="1"/>
        <v>4627.8241697556005</v>
      </c>
      <c r="G53" s="78"/>
    </row>
    <row r="54" spans="1:7">
      <c r="A54" s="4"/>
      <c r="B54" s="8">
        <v>3</v>
      </c>
      <c r="C54" s="16" t="s">
        <v>316</v>
      </c>
      <c r="D54" s="85">
        <f>[1]SIMPLEX!$G6</f>
        <v>5300</v>
      </c>
      <c r="E54" s="32">
        <f>[1]SIMPLEX!$U6</f>
        <v>5591.9538358199998</v>
      </c>
      <c r="F54" s="28">
        <f t="shared" si="1"/>
        <v>5032.7584522380002</v>
      </c>
      <c r="G54" s="78"/>
    </row>
    <row r="55" spans="1:7">
      <c r="A55" s="4"/>
      <c r="B55" s="8">
        <v>4</v>
      </c>
      <c r="C55" s="16" t="s">
        <v>317</v>
      </c>
      <c r="D55" s="85">
        <f>[1]SIMPLEX!$G7</f>
        <v>4550</v>
      </c>
      <c r="E55" s="32">
        <f>[1]SIMPLEX!$U7</f>
        <v>5591.9538358199998</v>
      </c>
      <c r="F55" s="28">
        <f t="shared" si="1"/>
        <v>5032.7584522380002</v>
      </c>
      <c r="G55" s="78"/>
    </row>
    <row r="56" spans="1:7">
      <c r="A56" s="4"/>
      <c r="B56" s="8">
        <v>5</v>
      </c>
      <c r="C56" s="16" t="s">
        <v>318</v>
      </c>
      <c r="D56" s="85">
        <f>[1]SIMPLEX!$G8</f>
        <v>8530.7039999999997</v>
      </c>
      <c r="E56" s="32">
        <f>[1]SIMPLEX!$U8</f>
        <v>7331.8085177039993</v>
      </c>
      <c r="F56" s="28">
        <f t="shared" si="1"/>
        <v>6598.627665933599</v>
      </c>
      <c r="G56" s="78"/>
    </row>
    <row r="57" spans="1:7">
      <c r="A57" s="4"/>
      <c r="B57" s="8">
        <v>6</v>
      </c>
      <c r="C57" s="16" t="s">
        <v>319</v>
      </c>
      <c r="D57" s="85">
        <f>[1]SIMPLEX!$G9</f>
        <v>7154.7840000000006</v>
      </c>
      <c r="E57" s="32">
        <f>[1]SIMPLEX!$U9</f>
        <v>7331.8085177039993</v>
      </c>
      <c r="F57" s="28">
        <f t="shared" si="1"/>
        <v>6598.627665933599</v>
      </c>
      <c r="G57" s="78"/>
    </row>
    <row r="58" spans="1:7">
      <c r="A58" s="4"/>
      <c r="B58" s="8">
        <v>7</v>
      </c>
      <c r="C58" s="16" t="s">
        <v>320</v>
      </c>
      <c r="D58" s="85">
        <f>[1]SIMPLEX!$G10</f>
        <v>10171.224</v>
      </c>
      <c r="E58" s="32">
        <f>[1]SIMPLEX!$U10</f>
        <v>7594.7240568539992</v>
      </c>
      <c r="F58" s="28">
        <f t="shared" si="1"/>
        <v>6835.251651168599</v>
      </c>
      <c r="G58" s="62" t="s">
        <v>233</v>
      </c>
    </row>
    <row r="59" spans="1:7">
      <c r="A59" s="4"/>
      <c r="B59" s="8">
        <v>8</v>
      </c>
      <c r="C59" s="16" t="s">
        <v>321</v>
      </c>
      <c r="D59" s="85">
        <f>[1]SIMPLEX!$G11</f>
        <v>8530.7040000000015</v>
      </c>
      <c r="E59" s="32">
        <f>[1]SIMPLEX!$U11</f>
        <v>7594.7240568539992</v>
      </c>
      <c r="F59" s="28">
        <f t="shared" si="1"/>
        <v>6835.251651168599</v>
      </c>
      <c r="G59" s="62" t="s">
        <v>233</v>
      </c>
    </row>
    <row r="60" spans="1:7" ht="15.75" customHeight="1">
      <c r="A60" s="4"/>
      <c r="B60" s="125" t="s">
        <v>301</v>
      </c>
      <c r="C60" s="125"/>
      <c r="D60" s="125"/>
      <c r="E60" s="125"/>
      <c r="F60" s="125"/>
      <c r="G60" s="125"/>
    </row>
    <row r="61" spans="1:7">
      <c r="A61" s="4"/>
      <c r="B61" s="8">
        <v>1</v>
      </c>
      <c r="C61" s="75" t="s">
        <v>322</v>
      </c>
      <c r="D61" s="85">
        <f>[1]SIMPLEX!$G15</f>
        <v>6746.2200000000012</v>
      </c>
      <c r="E61" s="32">
        <f>[1]SIMPLEX!$U15</f>
        <v>7331.8085177039993</v>
      </c>
      <c r="F61" s="28">
        <f t="shared" si="1"/>
        <v>6598.627665933599</v>
      </c>
      <c r="G61" s="78"/>
    </row>
    <row r="62" spans="1:7">
      <c r="A62" s="4"/>
      <c r="B62" s="8">
        <v>2</v>
      </c>
      <c r="C62" s="75" t="s">
        <v>323</v>
      </c>
      <c r="D62" s="85">
        <f>[1]SIMPLEX!$G16</f>
        <v>5658.12</v>
      </c>
      <c r="E62" s="32">
        <f>[1]SIMPLEX!$U16</f>
        <v>7331.8085177039993</v>
      </c>
      <c r="F62" s="28">
        <f t="shared" si="1"/>
        <v>6598.627665933599</v>
      </c>
      <c r="G62" s="78"/>
    </row>
    <row r="63" spans="1:7">
      <c r="A63" s="4"/>
      <c r="B63" s="8">
        <v>3</v>
      </c>
      <c r="C63" s="75" t="s">
        <v>324</v>
      </c>
      <c r="D63" s="85">
        <f>[1]SIMPLEX!$G17</f>
        <v>8043.5700000000006</v>
      </c>
      <c r="E63" s="32">
        <f>[1]SIMPLEX!$U17</f>
        <v>7594.7240568539992</v>
      </c>
      <c r="F63" s="28">
        <f t="shared" si="1"/>
        <v>6835.251651168599</v>
      </c>
      <c r="G63" s="62" t="s">
        <v>233</v>
      </c>
    </row>
    <row r="64" spans="1:7">
      <c r="A64" s="4"/>
      <c r="B64" s="8">
        <v>4</v>
      </c>
      <c r="C64" s="75" t="s">
        <v>325</v>
      </c>
      <c r="D64" s="85">
        <f>[1]SIMPLEX!$G18</f>
        <v>6746.22</v>
      </c>
      <c r="E64" s="32">
        <f>[1]SIMPLEX!$U18</f>
        <v>7594.7240568539992</v>
      </c>
      <c r="F64" s="28">
        <f t="shared" si="1"/>
        <v>6835.251651168599</v>
      </c>
      <c r="G64" s="62" t="s">
        <v>233</v>
      </c>
    </row>
    <row r="65" spans="1:7" ht="15.75" customHeight="1">
      <c r="A65" s="4"/>
      <c r="B65" s="125" t="s">
        <v>306</v>
      </c>
      <c r="C65" s="125"/>
      <c r="D65" s="125"/>
      <c r="E65" s="125"/>
      <c r="F65" s="125"/>
      <c r="G65" s="125"/>
    </row>
    <row r="66" spans="1:7">
      <c r="A66" s="4"/>
      <c r="B66" s="8">
        <v>1</v>
      </c>
      <c r="C66" s="16" t="s">
        <v>316</v>
      </c>
      <c r="D66" s="85">
        <f>[1]SIMPLEX!$G20</f>
        <v>3600</v>
      </c>
      <c r="E66" s="32">
        <f>[1]SIMPLEX!$U20</f>
        <v>6355.767267784001</v>
      </c>
      <c r="F66" s="28">
        <f t="shared" si="1"/>
        <v>5720.1905410056006</v>
      </c>
      <c r="G66" s="78"/>
    </row>
    <row r="67" spans="1:7">
      <c r="A67" s="4"/>
      <c r="B67" s="8">
        <v>2</v>
      </c>
      <c r="C67" s="16" t="s">
        <v>317</v>
      </c>
      <c r="D67" s="85">
        <f>[1]SIMPLEX!$G21</f>
        <v>3000</v>
      </c>
      <c r="E67" s="32">
        <f>[1]SIMPLEX!$U21</f>
        <v>6355.767267784001</v>
      </c>
      <c r="F67" s="28">
        <f t="shared" si="1"/>
        <v>5720.1905410056006</v>
      </c>
      <c r="G67" s="78"/>
    </row>
    <row r="68" spans="1:7">
      <c r="A68" s="4"/>
      <c r="B68" s="8">
        <v>3</v>
      </c>
      <c r="C68" s="16" t="s">
        <v>316</v>
      </c>
      <c r="D68" s="85">
        <f>[1]SIMPLEX!$G22</f>
        <v>5300</v>
      </c>
      <c r="E68" s="32">
        <f>[1]SIMPLEX!$U22</f>
        <v>6805.69424832</v>
      </c>
      <c r="F68" s="28">
        <f t="shared" si="1"/>
        <v>6125.1248234880004</v>
      </c>
      <c r="G68" s="78"/>
    </row>
    <row r="69" spans="1:7">
      <c r="A69" s="4"/>
      <c r="B69" s="8">
        <v>4</v>
      </c>
      <c r="C69" s="16" t="s">
        <v>317</v>
      </c>
      <c r="D69" s="85">
        <f>[1]SIMPLEX!$G23</f>
        <v>4550</v>
      </c>
      <c r="E69" s="32">
        <f>[1]SIMPLEX!$U23</f>
        <v>6805.69424832</v>
      </c>
      <c r="F69" s="28">
        <f t="shared" si="1"/>
        <v>6125.1248234880004</v>
      </c>
      <c r="G69" s="78"/>
    </row>
    <row r="70" spans="1:7">
      <c r="A70" s="4"/>
      <c r="B70" s="8">
        <v>5</v>
      </c>
      <c r="C70" s="16" t="s">
        <v>318</v>
      </c>
      <c r="D70" s="85">
        <f>[1]SIMPLEX!$G24</f>
        <v>8530.7039999999997</v>
      </c>
      <c r="E70" s="32">
        <f>[1]SIMPLEX!$U24</f>
        <v>8545.5489302040005</v>
      </c>
      <c r="F70" s="28">
        <f t="shared" si="1"/>
        <v>7690.9940371836001</v>
      </c>
      <c r="G70" s="78"/>
    </row>
    <row r="71" spans="1:7">
      <c r="A71" s="4"/>
      <c r="B71" s="8">
        <v>6</v>
      </c>
      <c r="C71" s="16" t="s">
        <v>319</v>
      </c>
      <c r="D71" s="85">
        <f>[1]SIMPLEX!$G25</f>
        <v>7154.7840000000006</v>
      </c>
      <c r="E71" s="32">
        <f>[1]SIMPLEX!$U25</f>
        <v>8545.5489302040005</v>
      </c>
      <c r="F71" s="28">
        <f t="shared" si="1"/>
        <v>7690.9940371836001</v>
      </c>
      <c r="G71" s="78"/>
    </row>
    <row r="72" spans="1:7">
      <c r="A72" s="4"/>
      <c r="B72" s="8">
        <v>7</v>
      </c>
      <c r="C72" s="16" t="s">
        <v>320</v>
      </c>
      <c r="D72" s="85">
        <f>[1]SIMPLEX!$G26</f>
        <v>10171.224</v>
      </c>
      <c r="E72" s="32">
        <f>[1]SIMPLEX!$U26</f>
        <v>8808.4644693539994</v>
      </c>
      <c r="F72" s="28">
        <f t="shared" si="1"/>
        <v>7927.6180224185991</v>
      </c>
      <c r="G72" s="62" t="s">
        <v>233</v>
      </c>
    </row>
    <row r="73" spans="1:7">
      <c r="A73" s="4"/>
      <c r="B73" s="8">
        <v>8</v>
      </c>
      <c r="C73" s="16" t="s">
        <v>321</v>
      </c>
      <c r="D73" s="85">
        <f>[1]SIMPLEX!$G27</f>
        <v>8530.7040000000015</v>
      </c>
      <c r="E73" s="32">
        <f>[1]SIMPLEX!$U27</f>
        <v>8808.4644693539994</v>
      </c>
      <c r="F73" s="28">
        <f t="shared" si="1"/>
        <v>7927.6180224185991</v>
      </c>
      <c r="G73" s="62" t="s">
        <v>233</v>
      </c>
    </row>
    <row r="74" spans="1:7" ht="15.75" customHeight="1">
      <c r="A74" s="4"/>
      <c r="B74" s="125" t="s">
        <v>307</v>
      </c>
      <c r="C74" s="125"/>
      <c r="D74" s="125"/>
      <c r="E74" s="125"/>
      <c r="F74" s="125"/>
      <c r="G74" s="125"/>
    </row>
    <row r="75" spans="1:7">
      <c r="A75" s="4"/>
      <c r="B75" s="8">
        <v>1</v>
      </c>
      <c r="C75" s="75" t="s">
        <v>322</v>
      </c>
      <c r="D75" s="85">
        <f>[1]SIMPLEX!$G29</f>
        <v>6746.2200000000012</v>
      </c>
      <c r="E75" s="32">
        <f>[1]SIMPLEX!$U29</f>
        <v>8545.5489302040005</v>
      </c>
      <c r="F75" s="28">
        <f t="shared" si="1"/>
        <v>7690.9940371836001</v>
      </c>
      <c r="G75" s="78"/>
    </row>
    <row r="76" spans="1:7">
      <c r="A76" s="4"/>
      <c r="B76" s="8">
        <v>2</v>
      </c>
      <c r="C76" s="75" t="s">
        <v>323</v>
      </c>
      <c r="D76" s="85">
        <f>[1]SIMPLEX!$G30</f>
        <v>5658.12</v>
      </c>
      <c r="E76" s="32">
        <f>[1]SIMPLEX!$U30</f>
        <v>8545.5489302040005</v>
      </c>
      <c r="F76" s="28">
        <f t="shared" si="1"/>
        <v>7690.9940371836001</v>
      </c>
      <c r="G76" s="78"/>
    </row>
    <row r="77" spans="1:7">
      <c r="A77" s="4"/>
      <c r="B77" s="8">
        <v>3</v>
      </c>
      <c r="C77" s="75" t="s">
        <v>324</v>
      </c>
      <c r="D77" s="85">
        <f>[1]SIMPLEX!$G31</f>
        <v>8043.5700000000006</v>
      </c>
      <c r="E77" s="32">
        <f>[1]SIMPLEX!$U31</f>
        <v>8808.4644693539994</v>
      </c>
      <c r="F77" s="28">
        <f t="shared" si="1"/>
        <v>7927.6180224185991</v>
      </c>
      <c r="G77" s="62" t="s">
        <v>233</v>
      </c>
    </row>
    <row r="78" spans="1:7">
      <c r="A78" s="4"/>
      <c r="B78" s="8">
        <v>4</v>
      </c>
      <c r="C78" s="75" t="s">
        <v>325</v>
      </c>
      <c r="D78" s="85">
        <f>[1]SIMPLEX!$G32</f>
        <v>6746.22</v>
      </c>
      <c r="E78" s="32">
        <f>[1]SIMPLEX!$U32</f>
        <v>8808.4644693539994</v>
      </c>
      <c r="F78" s="28">
        <f t="shared" si="1"/>
        <v>7927.6180224185991</v>
      </c>
      <c r="G78" s="62" t="s">
        <v>233</v>
      </c>
    </row>
    <row r="79" spans="1:7" ht="15.75" customHeight="1">
      <c r="A79" s="4"/>
      <c r="B79" s="125" t="s">
        <v>312</v>
      </c>
      <c r="C79" s="125"/>
      <c r="D79" s="125"/>
      <c r="E79" s="125"/>
      <c r="F79" s="125"/>
      <c r="G79" s="125"/>
    </row>
    <row r="80" spans="1:7">
      <c r="A80" s="4"/>
      <c r="B80" s="8">
        <v>1</v>
      </c>
      <c r="C80" s="16" t="s">
        <v>326</v>
      </c>
      <c r="D80" s="85">
        <f>[1]SIMPLEX!$G34</f>
        <v>3600</v>
      </c>
      <c r="E80" s="32">
        <f>[1]SIMPLEX!$U34</f>
        <v>6656.0122677840018</v>
      </c>
      <c r="F80" s="28">
        <f t="shared" si="1"/>
        <v>5990.4110410056019</v>
      </c>
      <c r="G80" s="78"/>
    </row>
    <row r="81" spans="1:7">
      <c r="A81" s="4"/>
      <c r="B81" s="8">
        <v>2</v>
      </c>
      <c r="C81" s="16" t="s">
        <v>315</v>
      </c>
      <c r="D81" s="85">
        <f>[1]SIMPLEX!$G35</f>
        <v>3000</v>
      </c>
      <c r="E81" s="32">
        <f>[1]SIMPLEX!$U35</f>
        <v>6656.0122677840018</v>
      </c>
      <c r="F81" s="28">
        <f t="shared" si="1"/>
        <v>5990.4110410056019</v>
      </c>
      <c r="G81" s="78"/>
    </row>
    <row r="82" spans="1:7">
      <c r="A82" s="4"/>
      <c r="B82" s="8">
        <v>3</v>
      </c>
      <c r="C82" s="16" t="s">
        <v>316</v>
      </c>
      <c r="D82" s="85">
        <f>[1]SIMPLEX!$G36</f>
        <v>5300</v>
      </c>
      <c r="E82" s="32">
        <f>[1]SIMPLEX!$U36</f>
        <v>7105.9392483199999</v>
      </c>
      <c r="F82" s="28">
        <f t="shared" si="1"/>
        <v>6395.3453234879998</v>
      </c>
      <c r="G82" s="78"/>
    </row>
    <row r="83" spans="1:7">
      <c r="A83" s="4"/>
      <c r="B83" s="8">
        <v>4</v>
      </c>
      <c r="C83" s="16" t="s">
        <v>317</v>
      </c>
      <c r="D83" s="85">
        <f>[1]SIMPLEX!$G37</f>
        <v>4550</v>
      </c>
      <c r="E83" s="32">
        <f>[1]SIMPLEX!$U37</f>
        <v>7105.9392483199999</v>
      </c>
      <c r="F83" s="28">
        <f t="shared" si="1"/>
        <v>6395.3453234879998</v>
      </c>
      <c r="G83" s="78"/>
    </row>
    <row r="84" spans="1:7">
      <c r="A84" s="4"/>
      <c r="B84" s="8">
        <v>5</v>
      </c>
      <c r="C84" s="16" t="s">
        <v>318</v>
      </c>
      <c r="D84" s="85">
        <f>[1]SIMPLEX!$G38</f>
        <v>8530.7039999999997</v>
      </c>
      <c r="E84" s="32">
        <f>[1]SIMPLEX!$U38</f>
        <v>8845.7939302039995</v>
      </c>
      <c r="F84" s="28">
        <f t="shared" si="1"/>
        <v>7961.2145371835995</v>
      </c>
      <c r="G84" s="78"/>
    </row>
    <row r="85" spans="1:7">
      <c r="A85" s="4"/>
      <c r="B85" s="8">
        <v>6</v>
      </c>
      <c r="C85" s="16" t="s">
        <v>319</v>
      </c>
      <c r="D85" s="85">
        <f>[1]SIMPLEX!$G39</f>
        <v>7154.7840000000006</v>
      </c>
      <c r="E85" s="32">
        <f>[1]SIMPLEX!$U39</f>
        <v>8845.7939302039995</v>
      </c>
      <c r="F85" s="28">
        <f t="shared" si="1"/>
        <v>7961.2145371835995</v>
      </c>
      <c r="G85" s="78"/>
    </row>
    <row r="86" spans="1:7">
      <c r="A86" s="4"/>
      <c r="B86" s="8">
        <v>7</v>
      </c>
      <c r="C86" s="16" t="s">
        <v>320</v>
      </c>
      <c r="D86" s="85">
        <f>[1]SIMPLEX!$G40</f>
        <v>10171.224</v>
      </c>
      <c r="E86" s="32">
        <f>[1]SIMPLEX!$U40</f>
        <v>9108.7094693540002</v>
      </c>
      <c r="F86" s="28">
        <f t="shared" si="1"/>
        <v>8197.8385224186004</v>
      </c>
      <c r="G86" s="62" t="s">
        <v>233</v>
      </c>
    </row>
    <row r="87" spans="1:7">
      <c r="A87" s="4"/>
      <c r="B87" s="8">
        <v>8</v>
      </c>
      <c r="C87" s="16" t="s">
        <v>321</v>
      </c>
      <c r="D87" s="85">
        <f>[1]SIMPLEX!$G41</f>
        <v>8530.7040000000015</v>
      </c>
      <c r="E87" s="32">
        <f>[1]SIMPLEX!$U41</f>
        <v>9108.7094693540002</v>
      </c>
      <c r="F87" s="28">
        <f t="shared" si="1"/>
        <v>8197.8385224186004</v>
      </c>
      <c r="G87" s="62" t="s">
        <v>233</v>
      </c>
    </row>
    <row r="88" spans="1:7" ht="15.75" customHeight="1">
      <c r="A88" s="4"/>
      <c r="B88" s="125" t="s">
        <v>313</v>
      </c>
      <c r="C88" s="125"/>
      <c r="D88" s="125"/>
      <c r="E88" s="125"/>
      <c r="F88" s="125"/>
      <c r="G88" s="125"/>
    </row>
    <row r="89" spans="1:7">
      <c r="A89" s="4"/>
      <c r="B89" s="8">
        <v>1</v>
      </c>
      <c r="C89" s="75" t="s">
        <v>322</v>
      </c>
      <c r="D89" s="85">
        <f>[1]SIMPLEX!$G43</f>
        <v>6746.2200000000012</v>
      </c>
      <c r="E89" s="32">
        <f>[1]SIMPLEX!$U43</f>
        <v>8801.252944748001</v>
      </c>
      <c r="F89" s="28">
        <f t="shared" si="1"/>
        <v>7921.1276502732007</v>
      </c>
      <c r="G89" s="78"/>
    </row>
    <row r="90" spans="1:7">
      <c r="A90" s="4"/>
      <c r="B90" s="8">
        <v>2</v>
      </c>
      <c r="C90" s="75" t="s">
        <v>323</v>
      </c>
      <c r="D90" s="85">
        <f>[1]SIMPLEX!$G44</f>
        <v>5658.12</v>
      </c>
      <c r="E90" s="32">
        <f>[1]SIMPLEX!$U44</f>
        <v>8801.252944748001</v>
      </c>
      <c r="F90" s="28">
        <f t="shared" si="1"/>
        <v>7921.1276502732007</v>
      </c>
      <c r="G90" s="78"/>
    </row>
    <row r="91" spans="1:7">
      <c r="A91" s="4"/>
      <c r="B91" s="8">
        <v>3</v>
      </c>
      <c r="C91" s="75" t="s">
        <v>324</v>
      </c>
      <c r="D91" s="85">
        <f>[1]SIMPLEX!$G45</f>
        <v>8043.5700000000006</v>
      </c>
      <c r="E91" s="32">
        <f>[1]SIMPLEX!$U45</f>
        <v>9108.7094693540002</v>
      </c>
      <c r="F91" s="28">
        <f t="shared" si="1"/>
        <v>8197.8385224186004</v>
      </c>
      <c r="G91" s="62" t="s">
        <v>233</v>
      </c>
    </row>
    <row r="92" spans="1:7">
      <c r="A92" s="4"/>
      <c r="B92" s="8">
        <v>4</v>
      </c>
      <c r="C92" s="75" t="s">
        <v>325</v>
      </c>
      <c r="D92" s="85">
        <f>[1]SIMPLEX!$G46</f>
        <v>6746.22</v>
      </c>
      <c r="E92" s="32">
        <f>[1]SIMPLEX!$U46</f>
        <v>9108.7094693540002</v>
      </c>
      <c r="F92" s="28">
        <f t="shared" si="1"/>
        <v>8197.8385224186004</v>
      </c>
      <c r="G92" s="62" t="s">
        <v>233</v>
      </c>
    </row>
    <row r="93" spans="1:7" ht="16">
      <c r="A93" s="180"/>
      <c r="B93" s="180"/>
      <c r="C93" s="180"/>
      <c r="D93" s="180"/>
      <c r="E93" s="180"/>
      <c r="F93" s="180"/>
      <c r="G93" s="180"/>
    </row>
    <row r="94" spans="1:7" ht="21" customHeight="1">
      <c r="A94" s="86"/>
      <c r="B94" s="34">
        <v>1</v>
      </c>
      <c r="C94" s="197" t="s">
        <v>327</v>
      </c>
      <c r="D94" s="197"/>
      <c r="E94" s="32">
        <v>1313</v>
      </c>
      <c r="F94" s="28">
        <f t="shared" si="1"/>
        <v>1181.7</v>
      </c>
      <c r="G94" s="78"/>
    </row>
    <row r="95" spans="1:7" ht="16">
      <c r="A95" s="180"/>
      <c r="B95" s="180"/>
      <c r="C95" s="180"/>
      <c r="D95" s="180"/>
      <c r="E95" s="180"/>
      <c r="F95" s="180"/>
      <c r="G95" s="180"/>
    </row>
    <row r="96" spans="1:7" ht="23">
      <c r="A96" s="175" t="s">
        <v>328</v>
      </c>
      <c r="B96" s="176"/>
      <c r="C96" s="176"/>
      <c r="D96" s="176"/>
      <c r="E96" s="176"/>
      <c r="F96" s="176"/>
      <c r="G96" s="176"/>
    </row>
    <row r="97" spans="1:7" ht="16">
      <c r="A97" s="4"/>
      <c r="B97" s="125" t="s">
        <v>329</v>
      </c>
      <c r="C97" s="125"/>
      <c r="D97" s="125"/>
      <c r="E97" s="125"/>
      <c r="F97" s="125"/>
      <c r="G97" s="125"/>
    </row>
    <row r="98" spans="1:7">
      <c r="A98" s="4"/>
      <c r="B98" s="8">
        <v>1</v>
      </c>
      <c r="C98" s="17" t="s">
        <v>330</v>
      </c>
      <c r="D98" s="87">
        <f>'[1]SCHOOL 01'!$G4</f>
        <v>5300</v>
      </c>
      <c r="E98" s="28">
        <f>'[1]SCHOOL 01'!$U4</f>
        <v>7262.8172608200002</v>
      </c>
      <c r="F98" s="28">
        <f t="shared" si="1"/>
        <v>6536.535534738</v>
      </c>
      <c r="G98" s="78"/>
    </row>
    <row r="99" spans="1:7">
      <c r="A99" s="4"/>
      <c r="B99" s="8">
        <v>2</v>
      </c>
      <c r="C99" s="17" t="s">
        <v>331</v>
      </c>
      <c r="D99" s="87">
        <f>'[1]SCHOOL 01'!$G5</f>
        <v>4550</v>
      </c>
      <c r="E99" s="28">
        <f>'[1]SCHOOL 01'!$U5</f>
        <v>7262.8172608200002</v>
      </c>
      <c r="F99" s="28">
        <f t="shared" si="1"/>
        <v>6536.535534738</v>
      </c>
      <c r="G99" s="78"/>
    </row>
    <row r="100" spans="1:7">
      <c r="A100" s="4"/>
      <c r="B100" s="8">
        <v>3</v>
      </c>
      <c r="C100" s="17" t="s">
        <v>332</v>
      </c>
      <c r="D100" s="87">
        <f>'[1]SCHOOL 01'!$G6</f>
        <v>8530.7039999999997</v>
      </c>
      <c r="E100" s="28">
        <f>'[1]SCHOOL 01'!$U6</f>
        <v>9002.6719427040007</v>
      </c>
      <c r="F100" s="28">
        <f t="shared" si="1"/>
        <v>8102.4047484336006</v>
      </c>
      <c r="G100" s="78"/>
    </row>
    <row r="101" spans="1:7">
      <c r="A101" s="4"/>
      <c r="B101" s="8">
        <v>4</v>
      </c>
      <c r="C101" s="17" t="s">
        <v>333</v>
      </c>
      <c r="D101" s="87">
        <f>'[1]SCHOOL 01'!$G7</f>
        <v>7154.7840000000006</v>
      </c>
      <c r="E101" s="28">
        <f>'[1]SCHOOL 01'!$U7</f>
        <v>9002.6719427040007</v>
      </c>
      <c r="F101" s="28">
        <f t="shared" si="1"/>
        <v>8102.4047484336006</v>
      </c>
      <c r="G101" s="78"/>
    </row>
    <row r="102" spans="1:7" ht="16">
      <c r="A102" s="4"/>
      <c r="B102" s="125" t="s">
        <v>334</v>
      </c>
      <c r="C102" s="125"/>
      <c r="D102" s="125"/>
      <c r="E102" s="125"/>
      <c r="F102" s="125"/>
      <c r="G102" s="125"/>
    </row>
    <row r="103" spans="1:7" ht="15">
      <c r="A103" s="4"/>
      <c r="B103" s="88">
        <v>1</v>
      </c>
      <c r="C103" s="17" t="s">
        <v>335</v>
      </c>
      <c r="D103" s="89">
        <f>'[1]SCHOOL 01'!$G9</f>
        <v>5189.4000000000005</v>
      </c>
      <c r="E103" s="28">
        <f>'[1]SCHOOL 01'!$U9</f>
        <v>7656.4096323000012</v>
      </c>
      <c r="F103" s="28">
        <f t="shared" ref="F103:F128" si="2">E103-(E103*$F$4)</f>
        <v>6890.7686690700011</v>
      </c>
      <c r="G103" s="78"/>
    </row>
    <row r="104" spans="1:7" ht="15">
      <c r="A104" s="4"/>
      <c r="B104" s="88">
        <v>2</v>
      </c>
      <c r="C104" s="17" t="s">
        <v>336</v>
      </c>
      <c r="D104" s="89">
        <f>'[1]SCHOOL 01'!$G10</f>
        <v>4352.3999999999996</v>
      </c>
      <c r="E104" s="28">
        <f>'[1]SCHOOL 01'!$U10</f>
        <v>7656.4096323000012</v>
      </c>
      <c r="F104" s="28">
        <f t="shared" si="2"/>
        <v>6890.7686690700011</v>
      </c>
      <c r="G104" s="78"/>
    </row>
    <row r="105" spans="1:7" ht="23">
      <c r="A105" s="175" t="s">
        <v>337</v>
      </c>
      <c r="B105" s="176"/>
      <c r="C105" s="176"/>
      <c r="D105" s="176"/>
      <c r="E105" s="176"/>
      <c r="F105" s="176"/>
      <c r="G105" s="176"/>
    </row>
    <row r="106" spans="1:7" ht="16" customHeight="1">
      <c r="A106" s="4"/>
      <c r="B106" s="129" t="s">
        <v>329</v>
      </c>
      <c r="C106" s="130"/>
      <c r="D106" s="130"/>
      <c r="E106" s="130"/>
      <c r="F106" s="130"/>
      <c r="G106" s="131"/>
    </row>
    <row r="107" spans="1:7">
      <c r="A107" s="4"/>
      <c r="B107" s="8">
        <v>1</v>
      </c>
      <c r="C107" s="17" t="s">
        <v>338</v>
      </c>
      <c r="D107" s="87">
        <f>'[1]SCHOOL 02'!$G4</f>
        <v>5300</v>
      </c>
      <c r="E107" s="28">
        <f>'[1]SCHOOL 02'!$U4</f>
        <v>7262.8172608200002</v>
      </c>
      <c r="F107" s="28">
        <f t="shared" si="2"/>
        <v>6536.535534738</v>
      </c>
      <c r="G107" s="78"/>
    </row>
    <row r="108" spans="1:7">
      <c r="A108" s="4"/>
      <c r="B108" s="8">
        <v>2</v>
      </c>
      <c r="C108" s="17" t="s">
        <v>339</v>
      </c>
      <c r="D108" s="87">
        <f>'[1]SCHOOL 02'!$G5</f>
        <v>4550</v>
      </c>
      <c r="E108" s="28">
        <f>'[1]SCHOOL 02'!$U5</f>
        <v>7262.8172608200002</v>
      </c>
      <c r="F108" s="28">
        <f t="shared" si="2"/>
        <v>6536.535534738</v>
      </c>
      <c r="G108" s="78"/>
    </row>
    <row r="109" spans="1:7">
      <c r="A109" s="4"/>
      <c r="B109" s="8">
        <v>3</v>
      </c>
      <c r="C109" s="17" t="s">
        <v>340</v>
      </c>
      <c r="D109" s="87">
        <f>'[1]SCHOOL 02'!$G6</f>
        <v>8530.7039999999997</v>
      </c>
      <c r="E109" s="28">
        <f>'[1]SCHOOL 02'!$U6</f>
        <v>9002.6719427040007</v>
      </c>
      <c r="F109" s="28">
        <f t="shared" si="2"/>
        <v>8102.4047484336006</v>
      </c>
      <c r="G109" s="78"/>
    </row>
    <row r="110" spans="1:7">
      <c r="A110" s="4"/>
      <c r="B110" s="8">
        <v>4</v>
      </c>
      <c r="C110" s="17" t="s">
        <v>341</v>
      </c>
      <c r="D110" s="87">
        <f>'[1]SCHOOL 02'!$G7</f>
        <v>7154.7840000000006</v>
      </c>
      <c r="E110" s="28">
        <f>'[1]SCHOOL 02'!$U7</f>
        <v>9002.6719427040007</v>
      </c>
      <c r="F110" s="28">
        <f t="shared" si="2"/>
        <v>8102.4047484336006</v>
      </c>
      <c r="G110" s="78"/>
    </row>
    <row r="111" spans="1:7" ht="16" customHeight="1">
      <c r="A111" s="4"/>
      <c r="B111" s="125" t="s">
        <v>334</v>
      </c>
      <c r="C111" s="125"/>
      <c r="D111" s="125"/>
      <c r="E111" s="125"/>
      <c r="F111" s="125"/>
      <c r="G111" s="125"/>
    </row>
    <row r="112" spans="1:7" ht="15">
      <c r="A112" s="4"/>
      <c r="B112" s="88">
        <v>1</v>
      </c>
      <c r="C112" s="17" t="s">
        <v>342</v>
      </c>
      <c r="D112" s="87">
        <f>'[1]SCHOOL 02'!$G9</f>
        <v>5189.4000000000005</v>
      </c>
      <c r="E112" s="28">
        <f>'[1]SCHOOL 02'!$U9</f>
        <v>7656.4096323000012</v>
      </c>
      <c r="F112" s="28">
        <f t="shared" si="2"/>
        <v>6890.7686690700011</v>
      </c>
      <c r="G112" s="78"/>
    </row>
    <row r="113" spans="1:7" ht="15">
      <c r="A113" s="4"/>
      <c r="B113" s="88">
        <v>2</v>
      </c>
      <c r="C113" s="17" t="s">
        <v>343</v>
      </c>
      <c r="D113" s="87">
        <f>'[1]SCHOOL 02'!$G10</f>
        <v>4352.3999999999996</v>
      </c>
      <c r="E113" s="28">
        <f>'[1]SCHOOL 02'!$U10</f>
        <v>7656.4096323000012</v>
      </c>
      <c r="F113" s="28">
        <f t="shared" si="2"/>
        <v>6890.7686690700011</v>
      </c>
      <c r="G113" s="78"/>
    </row>
    <row r="114" spans="1:7" ht="23">
      <c r="A114" s="160" t="s">
        <v>344</v>
      </c>
      <c r="B114" s="161"/>
      <c r="C114" s="161"/>
      <c r="D114" s="161"/>
      <c r="E114" s="161"/>
      <c r="F114" s="161"/>
      <c r="G114" s="161"/>
    </row>
    <row r="115" spans="1:7" ht="16">
      <c r="A115" s="4"/>
      <c r="B115" s="125" t="s">
        <v>334</v>
      </c>
      <c r="C115" s="125"/>
      <c r="D115" s="125"/>
      <c r="E115" s="125"/>
      <c r="F115" s="125"/>
      <c r="G115" s="125"/>
    </row>
    <row r="116" spans="1:7" ht="15">
      <c r="A116" s="4"/>
      <c r="B116" s="88">
        <v>1</v>
      </c>
      <c r="C116" s="63" t="s">
        <v>345</v>
      </c>
      <c r="D116" s="89">
        <f>'[1]SIMPLEX LINE'!$G4</f>
        <v>3600</v>
      </c>
      <c r="E116" s="28">
        <f>'[1]SIMPLEX LINE'!$U4</f>
        <v>6995.7394852839998</v>
      </c>
      <c r="F116" s="28">
        <f t="shared" si="2"/>
        <v>6296.1655367555995</v>
      </c>
      <c r="G116" s="78"/>
    </row>
    <row r="117" spans="1:7" ht="15">
      <c r="A117" s="4"/>
      <c r="B117" s="88">
        <v>2</v>
      </c>
      <c r="C117" s="63" t="s">
        <v>346</v>
      </c>
      <c r="D117" s="89">
        <f>'[1]SIMPLEX LINE'!$G5</f>
        <v>3000</v>
      </c>
      <c r="E117" s="28">
        <f>'[1]SIMPLEX LINE'!$U5</f>
        <v>6995.7394852839998</v>
      </c>
      <c r="F117" s="28">
        <f t="shared" si="2"/>
        <v>6296.1655367555995</v>
      </c>
      <c r="G117" s="78"/>
    </row>
    <row r="118" spans="1:7" ht="15">
      <c r="A118" s="4"/>
      <c r="B118" s="88">
        <v>3</v>
      </c>
      <c r="C118" s="63" t="s">
        <v>347</v>
      </c>
      <c r="D118" s="89">
        <f>'[1]SIMPLEX LINE'!$G6</f>
        <v>5300</v>
      </c>
      <c r="E118" s="28">
        <f>'[1]SIMPLEX LINE'!$U6</f>
        <v>7445.6664658200007</v>
      </c>
      <c r="F118" s="28">
        <f t="shared" si="2"/>
        <v>6701.0998192380002</v>
      </c>
      <c r="G118" s="78"/>
    </row>
    <row r="119" spans="1:7" ht="15">
      <c r="A119" s="4"/>
      <c r="B119" s="88">
        <v>4</v>
      </c>
      <c r="C119" s="63" t="s">
        <v>348</v>
      </c>
      <c r="D119" s="89">
        <f>'[1]SIMPLEX LINE'!$G7</f>
        <v>4550</v>
      </c>
      <c r="E119" s="28">
        <f>'[1]SIMPLEX LINE'!$U7</f>
        <v>7445.6664658200007</v>
      </c>
      <c r="F119" s="28">
        <f t="shared" si="2"/>
        <v>6701.0998192380002</v>
      </c>
      <c r="G119" s="78"/>
    </row>
    <row r="120" spans="1:7" ht="15">
      <c r="A120" s="4"/>
      <c r="B120" s="88">
        <v>5</v>
      </c>
      <c r="C120" s="63" t="s">
        <v>349</v>
      </c>
      <c r="D120" s="89">
        <f>'[1]SIMPLEX LINE'!$G8</f>
        <v>8530.7039999999997</v>
      </c>
      <c r="E120" s="28">
        <f>'[1]SIMPLEX LINE'!$U8</f>
        <v>9185.5211477040011</v>
      </c>
      <c r="F120" s="28">
        <f t="shared" si="2"/>
        <v>8266.9690329336008</v>
      </c>
      <c r="G120" s="78"/>
    </row>
    <row r="121" spans="1:7" ht="15">
      <c r="A121" s="4"/>
      <c r="B121" s="88">
        <v>6</v>
      </c>
      <c r="C121" s="63" t="s">
        <v>350</v>
      </c>
      <c r="D121" s="89">
        <f>'[1]SIMPLEX LINE'!$G9</f>
        <v>7154.7840000000006</v>
      </c>
      <c r="E121" s="28">
        <f>'[1]SIMPLEX LINE'!$U9</f>
        <v>9185.5211477040011</v>
      </c>
      <c r="F121" s="28">
        <f t="shared" si="2"/>
        <v>8266.9690329336008</v>
      </c>
      <c r="G121" s="78"/>
    </row>
    <row r="122" spans="1:7" ht="15">
      <c r="A122" s="4"/>
      <c r="B122" s="88">
        <v>7</v>
      </c>
      <c r="C122" s="63" t="s">
        <v>351</v>
      </c>
      <c r="D122" s="89">
        <f>'[1]SIMPLEX LINE'!$G10</f>
        <v>10171.224</v>
      </c>
      <c r="E122" s="28">
        <f>'[1]SIMPLEX LINE'!$U10</f>
        <v>9448.4366868540001</v>
      </c>
      <c r="F122" s="28">
        <f t="shared" si="2"/>
        <v>8503.5930181685999</v>
      </c>
      <c r="G122" s="62" t="s">
        <v>233</v>
      </c>
    </row>
    <row r="123" spans="1:7" ht="15">
      <c r="A123" s="4"/>
      <c r="B123" s="88">
        <v>8</v>
      </c>
      <c r="C123" s="63" t="s">
        <v>352</v>
      </c>
      <c r="D123" s="89">
        <f>'[1]SIMPLEX LINE'!$G11</f>
        <v>8530.7040000000015</v>
      </c>
      <c r="E123" s="28">
        <f>'[1]SIMPLEX LINE'!$U11</f>
        <v>9448.4366868540001</v>
      </c>
      <c r="F123" s="28">
        <f t="shared" si="2"/>
        <v>8503.5930181685999</v>
      </c>
      <c r="G123" s="62" t="s">
        <v>233</v>
      </c>
    </row>
    <row r="124" spans="1:7" ht="16">
      <c r="A124" s="4"/>
      <c r="B124" s="125" t="s">
        <v>334</v>
      </c>
      <c r="C124" s="125"/>
      <c r="D124" s="125"/>
      <c r="E124" s="125"/>
      <c r="F124" s="125"/>
      <c r="G124" s="125"/>
    </row>
    <row r="125" spans="1:7">
      <c r="A125" s="4"/>
      <c r="B125" s="78">
        <v>1</v>
      </c>
      <c r="C125" s="63" t="s">
        <v>353</v>
      </c>
      <c r="D125" s="89">
        <f>'[1]SIMPLEX LINE'!$G13</f>
        <v>6746.2200000000012</v>
      </c>
      <c r="E125" s="28">
        <f>'[1]SIMPLEX LINE'!$U13</f>
        <v>9185.5211477040011</v>
      </c>
      <c r="F125" s="28">
        <f t="shared" si="2"/>
        <v>8266.9690329336008</v>
      </c>
      <c r="G125" s="78"/>
    </row>
    <row r="126" spans="1:7">
      <c r="A126" s="4"/>
      <c r="B126" s="78">
        <v>2</v>
      </c>
      <c r="C126" s="63" t="s">
        <v>354</v>
      </c>
      <c r="D126" s="89">
        <f>'[1]SIMPLEX LINE'!$G14</f>
        <v>5658.12</v>
      </c>
      <c r="E126" s="28">
        <f>'[1]SIMPLEX LINE'!$U14</f>
        <v>9185.5211477040011</v>
      </c>
      <c r="F126" s="28">
        <f t="shared" si="2"/>
        <v>8266.9690329336008</v>
      </c>
      <c r="G126" s="78"/>
    </row>
    <row r="127" spans="1:7">
      <c r="A127" s="4"/>
      <c r="B127" s="78">
        <v>3</v>
      </c>
      <c r="C127" s="63" t="s">
        <v>355</v>
      </c>
      <c r="D127" s="89">
        <f>'[1]SIMPLEX LINE'!$G15</f>
        <v>8043.5700000000006</v>
      </c>
      <c r="E127" s="28">
        <f>'[1]SIMPLEX LINE'!$U15</f>
        <v>9448.4366868540001</v>
      </c>
      <c r="F127" s="28">
        <f t="shared" si="2"/>
        <v>8503.5930181685999</v>
      </c>
      <c r="G127" s="78"/>
    </row>
    <row r="128" spans="1:7">
      <c r="A128" s="4"/>
      <c r="B128" s="78">
        <v>4</v>
      </c>
      <c r="C128" s="63" t="s">
        <v>356</v>
      </c>
      <c r="D128" s="89">
        <f>'[1]SIMPLEX LINE'!$G16</f>
        <v>6746.22</v>
      </c>
      <c r="E128" s="28">
        <f>'[1]SIMPLEX LINE'!$U16</f>
        <v>9448.4366868540001</v>
      </c>
      <c r="F128" s="28">
        <f t="shared" si="2"/>
        <v>8503.5930181685999</v>
      </c>
      <c r="G128" s="78"/>
    </row>
    <row r="129" spans="1:1">
      <c r="A129" s="4"/>
    </row>
    <row r="130" spans="1:1">
      <c r="A130" s="4"/>
    </row>
  </sheetData>
  <mergeCells count="32">
    <mergeCell ref="B115:G115"/>
    <mergeCell ref="B124:G124"/>
    <mergeCell ref="B102:G102"/>
    <mergeCell ref="A105:G105"/>
    <mergeCell ref="B106:G106"/>
    <mergeCell ref="B111:G111"/>
    <mergeCell ref="A114:G114"/>
    <mergeCell ref="A93:G93"/>
    <mergeCell ref="C94:D94"/>
    <mergeCell ref="A95:G95"/>
    <mergeCell ref="A96:G96"/>
    <mergeCell ref="B97:G97"/>
    <mergeCell ref="B60:G60"/>
    <mergeCell ref="B65:G65"/>
    <mergeCell ref="B74:G74"/>
    <mergeCell ref="B79:G79"/>
    <mergeCell ref="B88:G88"/>
    <mergeCell ref="A47:G47"/>
    <mergeCell ref="B48:D50"/>
    <mergeCell ref="E48:E50"/>
    <mergeCell ref="F48:F50"/>
    <mergeCell ref="A51:G51"/>
    <mergeCell ref="B14:G14"/>
    <mergeCell ref="B19:G19"/>
    <mergeCell ref="B28:G28"/>
    <mergeCell ref="B33:G33"/>
    <mergeCell ref="B42:G42"/>
    <mergeCell ref="A1:E1"/>
    <mergeCell ref="A2:G2"/>
    <mergeCell ref="B3:C3"/>
    <mergeCell ref="A4:E4"/>
    <mergeCell ref="A5:G5"/>
  </mergeCells>
  <pageMargins left="0.7" right="0.7" top="0.75" bottom="0.75" header="0.3" footer="0.3"/>
  <pageSetup paperSize="9" orientation="portrait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Пром. светильники</vt:lpstr>
      <vt:lpstr>Консольные светильники  </vt:lpstr>
      <vt:lpstr>Прожекторы</vt:lpstr>
      <vt:lpstr>Накладные светильники</vt:lpstr>
      <vt:lpstr>Линейные (торговые) светильники</vt:lpstr>
      <vt:lpstr>Адм.-офисные светильники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Антон Макузев</dc:creator>
  <cp:lastModifiedBy>Microsoft Office User</cp:lastModifiedBy>
  <cp:revision>5</cp:revision>
  <dcterms:created xsi:type="dcterms:W3CDTF">2020-07-13T12:10:06Z</dcterms:created>
  <dcterms:modified xsi:type="dcterms:W3CDTF">2024-02-28T04:33:06Z</dcterms:modified>
</cp:coreProperties>
</file>